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dop\Downloads\"/>
    </mc:Choice>
  </mc:AlternateContent>
  <xr:revisionPtr revIDLastSave="0" documentId="13_ncr:1_{6CF6BC41-C2E5-46DF-B3FB-316CEDBECB0D}" xr6:coauthVersionLast="47" xr6:coauthVersionMax="47" xr10:uidLastSave="{00000000-0000-0000-0000-000000000000}"/>
  <bookViews>
    <workbookView xWindow="8140" yWindow="550" windowWidth="27100" windowHeight="18070" activeTab="1" xr2:uid="{00000000-000D-0000-FFFF-FFFF00000000}"/>
  </bookViews>
  <sheets>
    <sheet name="システム変数" sheetId="1" r:id="rId1"/>
    <sheet name="1131甲斐◯◯" sheetId="2" r:id="rId2"/>
  </sheets>
  <definedNames>
    <definedName name="_xlnm.Print_Titles" localSheetId="1">'1131甲斐◯◯'!$1:$17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7" i="2" l="1"/>
  <c r="B57" i="2"/>
  <c r="Q56" i="2"/>
  <c r="B56" i="2"/>
  <c r="Q55" i="2"/>
  <c r="B55" i="2"/>
  <c r="Q54" i="2"/>
  <c r="B54" i="2"/>
  <c r="Q53" i="2"/>
  <c r="B53" i="2"/>
  <c r="Q52" i="2"/>
  <c r="B52" i="2"/>
  <c r="Q51" i="2"/>
  <c r="B51" i="2"/>
  <c r="Q50" i="2"/>
  <c r="B50" i="2"/>
  <c r="Q49" i="2"/>
  <c r="B49" i="2"/>
  <c r="Q48" i="2"/>
  <c r="B48" i="2"/>
  <c r="Q47" i="2"/>
  <c r="B47" i="2"/>
  <c r="Q46" i="2"/>
  <c r="B46" i="2"/>
  <c r="Q45" i="2"/>
  <c r="B45" i="2"/>
  <c r="Q44" i="2"/>
  <c r="B44" i="2"/>
  <c r="Q43" i="2"/>
  <c r="B43" i="2"/>
  <c r="Q42" i="2"/>
  <c r="B42" i="2"/>
  <c r="Q41" i="2"/>
  <c r="B41" i="2"/>
  <c r="Q40" i="2"/>
  <c r="B40" i="2"/>
  <c r="Q39" i="2"/>
  <c r="B39" i="2"/>
  <c r="Q38" i="2"/>
  <c r="B38" i="2"/>
  <c r="Q37" i="2"/>
  <c r="B37" i="2"/>
  <c r="Q36" i="2"/>
  <c r="B36" i="2"/>
  <c r="Q35" i="2"/>
  <c r="B35" i="2"/>
  <c r="Q34" i="2"/>
  <c r="B34" i="2"/>
  <c r="Q33" i="2"/>
  <c r="B33" i="2"/>
  <c r="Q32" i="2"/>
  <c r="B32" i="2"/>
  <c r="Q31" i="2"/>
  <c r="B31" i="2"/>
  <c r="Q30" i="2"/>
  <c r="B30" i="2"/>
  <c r="Q29" i="2"/>
  <c r="B29" i="2"/>
  <c r="Q28" i="2"/>
  <c r="B28" i="2"/>
  <c r="Q27" i="2"/>
  <c r="B27" i="2"/>
  <c r="Q26" i="2"/>
  <c r="B26" i="2"/>
  <c r="Q25" i="2"/>
  <c r="B25" i="2"/>
  <c r="Q24" i="2"/>
  <c r="B24" i="2"/>
  <c r="Q23" i="2"/>
  <c r="B23" i="2"/>
  <c r="Q22" i="2"/>
  <c r="B22" i="2"/>
  <c r="Q21" i="2"/>
  <c r="B21" i="2"/>
  <c r="Q20" i="2"/>
  <c r="B20" i="2"/>
  <c r="Q19" i="2"/>
  <c r="B19" i="2"/>
  <c r="Q18" i="2"/>
  <c r="B18" i="2"/>
  <c r="S15" i="2"/>
  <c r="P14" i="2"/>
  <c r="O14" i="2"/>
  <c r="N14" i="2"/>
  <c r="M14" i="2"/>
  <c r="L14" i="2"/>
  <c r="K14" i="2"/>
  <c r="J14" i="2"/>
  <c r="I14" i="2"/>
  <c r="H14" i="2"/>
  <c r="E14" i="2"/>
  <c r="P13" i="2"/>
  <c r="O13" i="2"/>
  <c r="N13" i="2"/>
  <c r="M13" i="2"/>
  <c r="L13" i="2"/>
  <c r="K13" i="2"/>
  <c r="J13" i="2"/>
  <c r="I13" i="2"/>
  <c r="H13" i="2"/>
  <c r="E13" i="2"/>
  <c r="P12" i="2"/>
  <c r="O12" i="2"/>
  <c r="N12" i="2"/>
  <c r="M12" i="2"/>
  <c r="L12" i="2"/>
  <c r="K12" i="2"/>
  <c r="J12" i="2"/>
  <c r="I12" i="2"/>
  <c r="H12" i="2"/>
  <c r="E12" i="2"/>
  <c r="P11" i="2"/>
  <c r="O11" i="2"/>
  <c r="N11" i="2"/>
  <c r="M11" i="2"/>
  <c r="L11" i="2"/>
  <c r="K11" i="2"/>
  <c r="J11" i="2"/>
  <c r="I11" i="2"/>
  <c r="H11" i="2"/>
  <c r="E11" i="2"/>
  <c r="P10" i="2"/>
  <c r="O10" i="2"/>
  <c r="N10" i="2"/>
  <c r="M10" i="2"/>
  <c r="L10" i="2"/>
  <c r="K10" i="2"/>
  <c r="J10" i="2"/>
  <c r="I10" i="2"/>
  <c r="H10" i="2"/>
  <c r="E10" i="2"/>
  <c r="P9" i="2"/>
  <c r="O9" i="2"/>
  <c r="N9" i="2"/>
  <c r="M9" i="2"/>
  <c r="L9" i="2"/>
  <c r="K9" i="2"/>
  <c r="Q9" i="2" s="1"/>
  <c r="J9" i="2"/>
  <c r="I9" i="2"/>
  <c r="H9" i="2"/>
  <c r="E9" i="2"/>
  <c r="P8" i="2"/>
  <c r="O8" i="2"/>
  <c r="N8" i="2"/>
  <c r="M8" i="2"/>
  <c r="L8" i="2"/>
  <c r="K8" i="2"/>
  <c r="J8" i="2"/>
  <c r="I8" i="2"/>
  <c r="H8" i="2"/>
  <c r="E8" i="2"/>
  <c r="P7" i="2"/>
  <c r="O7" i="2"/>
  <c r="N7" i="2"/>
  <c r="M7" i="2"/>
  <c r="L7" i="2"/>
  <c r="K7" i="2"/>
  <c r="Q7" i="2" s="1"/>
  <c r="J7" i="2"/>
  <c r="I7" i="2"/>
  <c r="H7" i="2"/>
  <c r="E7" i="2"/>
  <c r="P6" i="2"/>
  <c r="O6" i="2"/>
  <c r="N6" i="2"/>
  <c r="M6" i="2"/>
  <c r="L6" i="2"/>
  <c r="K6" i="2"/>
  <c r="Q6" i="2" s="1"/>
  <c r="J6" i="2"/>
  <c r="I6" i="2"/>
  <c r="H6" i="2"/>
  <c r="E6" i="2"/>
  <c r="P5" i="2"/>
  <c r="O5" i="2"/>
  <c r="N5" i="2"/>
  <c r="N15" i="2" s="1"/>
  <c r="M5" i="2"/>
  <c r="L5" i="2"/>
  <c r="K5" i="2"/>
  <c r="Q5" i="2" s="1"/>
  <c r="J5" i="2"/>
  <c r="I5" i="2"/>
  <c r="H5" i="2"/>
  <c r="E5" i="2"/>
  <c r="P4" i="2"/>
  <c r="O4" i="2"/>
  <c r="O15" i="2" s="1"/>
  <c r="N4" i="2"/>
  <c r="M4" i="2"/>
  <c r="M15" i="2" s="1"/>
  <c r="L4" i="2"/>
  <c r="L15" i="2" s="1"/>
  <c r="K4" i="2"/>
  <c r="J4" i="2"/>
  <c r="J15" i="2" s="1"/>
  <c r="I4" i="2"/>
  <c r="I15" i="2" s="1"/>
  <c r="H4" i="2"/>
  <c r="H15" i="2" s="1"/>
  <c r="E4" i="2"/>
  <c r="E15" i="2" s="1"/>
  <c r="N3" i="2"/>
  <c r="M3" i="2"/>
  <c r="Q10" i="2" l="1"/>
  <c r="K15" i="2"/>
  <c r="Q14" i="2"/>
  <c r="Q12" i="2"/>
  <c r="Q8" i="2"/>
  <c r="Q11" i="2"/>
  <c r="Q13" i="2"/>
  <c r="Q4" i="2"/>
  <c r="Q15" i="2" l="1"/>
  <c r="R4" i="2" s="1"/>
</calcChain>
</file>

<file path=xl/sharedStrings.xml><?xml version="1.0" encoding="utf-8"?>
<sst xmlns="http://schemas.openxmlformats.org/spreadsheetml/2006/main" count="158" uniqueCount="77">
  <si>
    <t>精勤手当</t>
  </si>
  <si>
    <t>Param-PAGEROWNO</t>
  </si>
  <si>
    <t>; 明細データ最終行の行番号</t>
  </si>
  <si>
    <t>Param-BEGINDATAROWNO</t>
  </si>
  <si>
    <t>; 明細データ開始行の行番号</t>
  </si>
  <si>
    <t>Param-LASTCOLUMN</t>
  </si>
  <si>
    <t>S</t>
  </si>
  <si>
    <t>; 明細データ最終カラム</t>
  </si>
  <si>
    <t>Cnv-上番後中止</t>
  </si>
  <si>
    <t>中止</t>
  </si>
  <si>
    <t>Cnv-有給休暇</t>
  </si>
  <si>
    <t>有給</t>
  </si>
  <si>
    <t>Cnv-現場研修</t>
  </si>
  <si>
    <t>研修</t>
  </si>
  <si>
    <t>Cnv-事前指導</t>
  </si>
  <si>
    <t>指導</t>
  </si>
  <si>
    <t>Cnv-社内研修</t>
  </si>
  <si>
    <t>Cnv-新任教育</t>
  </si>
  <si>
    <t>教育</t>
  </si>
  <si>
    <t>Cnv-現任教育</t>
  </si>
  <si>
    <t>勤務明細</t>
  </si>
  <si>
    <t>氏名</t>
  </si>
  <si>
    <t>福岡支社</t>
  </si>
  <si>
    <t>　</t>
  </si>
  <si>
    <t>勤務種別</t>
  </si>
  <si>
    <t>回数</t>
  </si>
  <si>
    <t>基本
時間</t>
  </si>
  <si>
    <t>基本給</t>
  </si>
  <si>
    <t>残業
時間</t>
  </si>
  <si>
    <t>残業手当</t>
  </si>
  <si>
    <t>夜勤深夜</t>
  </si>
  <si>
    <t>交通手当</t>
  </si>
  <si>
    <t>運転手当</t>
  </si>
  <si>
    <t>合　計</t>
  </si>
  <si>
    <t>総支給額</t>
  </si>
  <si>
    <t>集計</t>
  </si>
  <si>
    <t>交通</t>
  </si>
  <si>
    <t>イベント</t>
  </si>
  <si>
    <t>施設</t>
  </si>
  <si>
    <t>巡回</t>
  </si>
  <si>
    <t>警備外</t>
  </si>
  <si>
    <t>月手当</t>
  </si>
  <si>
    <t>計</t>
  </si>
  <si>
    <t>日</t>
  </si>
  <si>
    <t>曜</t>
  </si>
  <si>
    <t>　配　置　先</t>
  </si>
  <si>
    <t>　勤　務　時　間</t>
  </si>
  <si>
    <t>残業時間</t>
  </si>
  <si>
    <t>その他</t>
  </si>
  <si>
    <t>他手当</t>
  </si>
  <si>
    <t>備考欄</t>
  </si>
  <si>
    <t>09:00 ～ 20:00</t>
  </si>
  <si>
    <t>上り 自家用車 1H延長</t>
  </si>
  <si>
    <t>09:00 ～ 22:00</t>
  </si>
  <si>
    <t>上り 自家用車 2H延長</t>
  </si>
  <si>
    <t>09:00 ～ 16:00</t>
  </si>
  <si>
    <t>自家用車</t>
  </si>
  <si>
    <t>09:00 ～ 15:00</t>
  </si>
  <si>
    <t>00:00 ～ 00:00</t>
  </si>
  <si>
    <t>09:00 ～ 13:00</t>
  </si>
  <si>
    <t>20:30 ～ 04:30</t>
  </si>
  <si>
    <t>資機材車運転</t>
  </si>
  <si>
    <t>20:30 ～ 03:30</t>
  </si>
  <si>
    <t>帰り資機材車</t>
  </si>
  <si>
    <t>20:30 ～ 04:00</t>
  </si>
  <si>
    <t>20:30 ～ 00:30</t>
  </si>
  <si>
    <t>08:30 ～ 17:30</t>
  </si>
  <si>
    <t>下大利 社用車同乗</t>
  </si>
  <si>
    <t>08:30 ～ 17:00</t>
  </si>
  <si>
    <t>下大利 自家用車</t>
  </si>
  <si>
    <t>08:00 ～ 17:00</t>
  </si>
  <si>
    <t>下大利 片峰車同乗</t>
  </si>
  <si>
    <t>08:30 ～ 14:30</t>
  </si>
  <si>
    <t>08:30 ～ 15:00</t>
  </si>
  <si>
    <t>甲斐 ◯◯</t>
    <rPh sb="0" eb="2">
      <t>カイ</t>
    </rPh>
    <phoneticPr fontId="20"/>
  </si>
  <si>
    <t>◯◯警備保障/有給</t>
    <rPh sb="2" eb="6">
      <t>ケイビホショウ</t>
    </rPh>
    <phoneticPr fontId="20"/>
  </si>
  <si>
    <t>依頼者名/物件名</t>
    <rPh sb="0" eb="3">
      <t>イライシャ</t>
    </rPh>
    <rPh sb="3" eb="4">
      <t>メイ</t>
    </rPh>
    <rPh sb="5" eb="8">
      <t>ブッケンメイ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</si>
</sst>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);[Red]\(#,##0\)"/>
    <numFmt numFmtId="177" formatCode="#,##0.0;[Red]\-#,##0.0"/>
    <numFmt numFmtId="178" formatCode="d"/>
    <numFmt numFmtId="179" formatCode="&quot;警備日数=&quot;#0&quot;日&quot;"/>
    <numFmt numFmtId="180" formatCode="[$-411]ggge&quot;年&quot;m&quot;月&quot;"/>
  </numFmts>
  <fonts count="21" x14ac:knownFonts="1">
    <font>
      <sz val="11"/>
      <color rgb="FF000000"/>
      <name val="游ゴシック"/>
      <scheme val="minor"/>
    </font>
    <font>
      <sz val="11"/>
      <color rgb="FF000000"/>
      <name val="ＭＳ Ｐゴシック"/>
      <family val="3"/>
      <charset val="128"/>
    </font>
    <font>
      <sz val="14"/>
      <color rgb="FF000000"/>
      <name val="HGSｺﾞｼｯｸE"/>
      <family val="3"/>
      <charset val="128"/>
    </font>
    <font>
      <sz val="8"/>
      <color rgb="FF000000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b/>
      <sz val="8"/>
      <color rgb="FF000000"/>
      <name val="ＭＳ Ｐゴシック"/>
      <family val="3"/>
      <charset val="128"/>
    </font>
    <font>
      <b/>
      <sz val="8"/>
      <color rgb="FFFF0000"/>
      <name val="ＭＳ Ｐゴシック"/>
      <family val="3"/>
      <charset val="128"/>
    </font>
    <font>
      <sz val="9"/>
      <color rgb="FF00B0F0"/>
      <name val="ＭＳ Ｐゴシック"/>
      <family val="3"/>
      <charset val="128"/>
    </font>
    <font>
      <sz val="8"/>
      <color rgb="FF00B0F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rgb="FFC55911"/>
      <name val="ＭＳ Ｐゴシック"/>
      <family val="3"/>
      <charset val="128"/>
    </font>
    <font>
      <b/>
      <sz val="9"/>
      <color rgb="FFFF3399"/>
      <name val="ＭＳ Ｐゴシック"/>
      <family val="3"/>
      <charset val="128"/>
    </font>
    <font>
      <b/>
      <sz val="8"/>
      <color rgb="FFFF3399"/>
      <name val="ＭＳ Ｐゴシック"/>
      <family val="3"/>
      <charset val="128"/>
    </font>
    <font>
      <sz val="8"/>
      <color rgb="FFFF3399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9"/>
      <color rgb="FFFF69B4"/>
      <name val="ＭＳ Ｐゴシック"/>
      <family val="3"/>
      <charset val="128"/>
    </font>
    <font>
      <sz val="8"/>
      <color rgb="FFFF69B4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/>
      <right style="thin">
        <color rgb="FF000000"/>
      </right>
      <top style="medium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ash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ashed">
        <color rgb="FF000000"/>
      </bottom>
      <diagonal/>
    </border>
    <border>
      <left style="medium">
        <color rgb="FF000000"/>
      </left>
      <right style="medium">
        <color rgb="FF000000"/>
      </right>
      <top style="dotted">
        <color rgb="FF000000"/>
      </top>
      <bottom style="dashed">
        <color rgb="FF000000"/>
      </bottom>
      <diagonal/>
    </border>
    <border>
      <left style="medium">
        <color rgb="FF000000"/>
      </left>
      <right style="thin">
        <color rgb="FF000000"/>
      </right>
      <top style="dott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ash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ashed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0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38" fontId="3" fillId="0" borderId="4" xfId="0" applyNumberFormat="1" applyFont="1" applyBorder="1" applyAlignment="1">
      <alignment vertical="center"/>
    </xf>
    <xf numFmtId="38" fontId="3" fillId="0" borderId="5" xfId="0" applyNumberFormat="1" applyFont="1" applyBorder="1" applyAlignment="1">
      <alignment vertical="center"/>
    </xf>
    <xf numFmtId="38" fontId="3" fillId="0" borderId="6" xfId="0" applyNumberFormat="1" applyFont="1" applyBorder="1" applyAlignment="1">
      <alignment vertical="center"/>
    </xf>
    <xf numFmtId="38" fontId="3" fillId="0" borderId="7" xfId="0" applyNumberFormat="1" applyFont="1" applyBorder="1" applyAlignment="1">
      <alignment vertical="center"/>
    </xf>
    <xf numFmtId="38" fontId="3" fillId="0" borderId="8" xfId="0" applyNumberFormat="1" applyFont="1" applyBorder="1" applyAlignment="1">
      <alignment horizontal="center" vertical="center"/>
    </xf>
    <xf numFmtId="38" fontId="4" fillId="0" borderId="6" xfId="0" applyNumberFormat="1" applyFont="1" applyBorder="1" applyAlignment="1">
      <alignment vertical="center"/>
    </xf>
    <xf numFmtId="38" fontId="4" fillId="0" borderId="7" xfId="0" applyNumberFormat="1" applyFont="1" applyBorder="1" applyAlignment="1">
      <alignment vertical="center"/>
    </xf>
    <xf numFmtId="38" fontId="5" fillId="0" borderId="9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38" fontId="3" fillId="0" borderId="10" xfId="0" applyNumberFormat="1" applyFont="1" applyBorder="1" applyAlignment="1">
      <alignment horizontal="right" vertical="center"/>
    </xf>
    <xf numFmtId="38" fontId="3" fillId="0" borderId="11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78" fontId="5" fillId="0" borderId="13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38" fontId="8" fillId="0" borderId="16" xfId="0" applyNumberFormat="1" applyFont="1" applyBorder="1" applyAlignment="1">
      <alignment vertical="center" shrinkToFit="1"/>
    </xf>
    <xf numFmtId="38" fontId="8" fillId="0" borderId="17" xfId="0" applyNumberFormat="1" applyFont="1" applyBorder="1" applyAlignment="1">
      <alignment vertical="center" shrinkToFit="1"/>
    </xf>
    <xf numFmtId="3" fontId="9" fillId="0" borderId="17" xfId="0" applyNumberFormat="1" applyFont="1" applyBorder="1" applyAlignment="1">
      <alignment horizontal="right" vertical="center" shrinkToFit="1"/>
    </xf>
    <xf numFmtId="38" fontId="9" fillId="0" borderId="18" xfId="0" applyNumberFormat="1" applyFont="1" applyBorder="1" applyAlignment="1">
      <alignment horizontal="center" vertical="center" shrinkToFit="1"/>
    </xf>
    <xf numFmtId="38" fontId="9" fillId="0" borderId="16" xfId="0" applyNumberFormat="1" applyFont="1" applyBorder="1" applyAlignment="1">
      <alignment vertical="center" shrinkToFit="1"/>
    </xf>
    <xf numFmtId="0" fontId="8" fillId="0" borderId="17" xfId="0" applyFont="1" applyBorder="1" applyAlignment="1">
      <alignment vertical="center" shrinkToFit="1"/>
    </xf>
    <xf numFmtId="0" fontId="5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vertical="center" wrapText="1"/>
    </xf>
    <xf numFmtId="0" fontId="10" fillId="0" borderId="21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0" fillId="0" borderId="22" xfId="0" applyBorder="1" applyAlignment="1">
      <alignment vertical="center"/>
    </xf>
    <xf numFmtId="38" fontId="0" fillId="0" borderId="22" xfId="0" applyNumberFormat="1" applyBorder="1" applyAlignment="1">
      <alignment vertical="center"/>
    </xf>
    <xf numFmtId="0" fontId="2" fillId="0" borderId="9" xfId="0" applyFont="1" applyBorder="1" applyAlignment="1">
      <alignment horizontal="right" vertical="center"/>
    </xf>
    <xf numFmtId="0" fontId="12" fillId="0" borderId="23" xfId="0" applyFont="1" applyBorder="1" applyAlignment="1">
      <alignment vertical="center" shrinkToFit="1"/>
    </xf>
    <xf numFmtId="179" fontId="12" fillId="0" borderId="24" xfId="0" applyNumberFormat="1" applyFont="1" applyBorder="1" applyAlignment="1">
      <alignment horizontal="right" vertical="center" shrinkToFit="1"/>
    </xf>
    <xf numFmtId="0" fontId="3" fillId="0" borderId="25" xfId="0" applyFont="1" applyBorder="1" applyAlignment="1">
      <alignment vertical="center" shrinkToFit="1"/>
    </xf>
    <xf numFmtId="38" fontId="3" fillId="0" borderId="25" xfId="0" applyNumberFormat="1" applyFont="1" applyBorder="1" applyAlignment="1">
      <alignment vertical="center" shrinkToFit="1"/>
    </xf>
    <xf numFmtId="38" fontId="3" fillId="0" borderId="26" xfId="0" applyNumberFormat="1" applyFont="1" applyBorder="1" applyAlignment="1">
      <alignment horizontal="right" vertical="center" shrinkToFit="1"/>
    </xf>
    <xf numFmtId="0" fontId="3" fillId="0" borderId="27" xfId="0" applyFont="1" applyBorder="1" applyAlignment="1">
      <alignment vertical="center" shrinkToFit="1"/>
    </xf>
    <xf numFmtId="38" fontId="3" fillId="0" borderId="27" xfId="0" applyNumberFormat="1" applyFont="1" applyBorder="1" applyAlignment="1">
      <alignment vertical="center" shrinkToFit="1"/>
    </xf>
    <xf numFmtId="38" fontId="3" fillId="0" borderId="28" xfId="0" applyNumberFormat="1" applyFont="1" applyBorder="1" applyAlignment="1">
      <alignment horizontal="right" vertical="center" shrinkToFit="1"/>
    </xf>
    <xf numFmtId="0" fontId="4" fillId="0" borderId="27" xfId="0" applyFont="1" applyBorder="1" applyAlignment="1">
      <alignment vertical="center" shrinkToFit="1"/>
    </xf>
    <xf numFmtId="38" fontId="4" fillId="0" borderId="27" xfId="0" applyNumberFormat="1" applyFont="1" applyBorder="1" applyAlignment="1">
      <alignment vertical="center" shrinkToFit="1"/>
    </xf>
    <xf numFmtId="38" fontId="4" fillId="0" borderId="28" xfId="0" applyNumberFormat="1" applyFont="1" applyBorder="1" applyAlignment="1">
      <alignment horizontal="right" vertical="center" shrinkToFit="1"/>
    </xf>
    <xf numFmtId="0" fontId="13" fillId="0" borderId="29" xfId="0" applyFont="1" applyBorder="1" applyAlignment="1">
      <alignment vertical="center"/>
    </xf>
    <xf numFmtId="0" fontId="14" fillId="0" borderId="30" xfId="0" applyFont="1" applyBorder="1" applyAlignment="1">
      <alignment vertical="center"/>
    </xf>
    <xf numFmtId="38" fontId="15" fillId="0" borderId="31" xfId="0" applyNumberFormat="1" applyFont="1" applyBorder="1" applyAlignment="1">
      <alignment vertical="center"/>
    </xf>
    <xf numFmtId="0" fontId="15" fillId="0" borderId="32" xfId="0" applyFont="1" applyBorder="1" applyAlignment="1">
      <alignment vertical="center"/>
    </xf>
    <xf numFmtId="0" fontId="15" fillId="0" borderId="33" xfId="0" applyFont="1" applyBorder="1" applyAlignment="1">
      <alignment vertical="center" shrinkToFit="1"/>
    </xf>
    <xf numFmtId="38" fontId="15" fillId="0" borderId="33" xfId="0" applyNumberFormat="1" applyFont="1" applyBorder="1" applyAlignment="1">
      <alignment vertical="center" shrinkToFit="1"/>
    </xf>
    <xf numFmtId="38" fontId="15" fillId="0" borderId="34" xfId="0" applyNumberFormat="1" applyFont="1" applyBorder="1" applyAlignment="1">
      <alignment horizontal="right" vertical="center" shrinkToFit="1"/>
    </xf>
    <xf numFmtId="0" fontId="10" fillId="0" borderId="35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38" fontId="3" fillId="0" borderId="37" xfId="0" applyNumberFormat="1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 shrinkToFit="1"/>
    </xf>
    <xf numFmtId="38" fontId="3" fillId="0" borderId="39" xfId="0" applyNumberFormat="1" applyFont="1" applyBorder="1" applyAlignment="1">
      <alignment vertical="center" shrinkToFit="1"/>
    </xf>
    <xf numFmtId="38" fontId="3" fillId="0" borderId="40" xfId="0" applyNumberFormat="1" applyFont="1" applyBorder="1" applyAlignment="1">
      <alignment horizontal="right" vertical="center" shrinkToFit="1"/>
    </xf>
    <xf numFmtId="38" fontId="3" fillId="0" borderId="15" xfId="0" applyNumberFormat="1" applyFont="1" applyBorder="1" applyAlignment="1">
      <alignment horizontal="center" vertical="center"/>
    </xf>
    <xf numFmtId="178" fontId="18" fillId="0" borderId="13" xfId="0" applyNumberFormat="1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9" fillId="0" borderId="9" xfId="0" applyFont="1" applyBorder="1" applyAlignment="1">
      <alignment horizontal="center" vertical="center"/>
    </xf>
    <xf numFmtId="38" fontId="18" fillId="0" borderId="9" xfId="0" applyNumberFormat="1" applyFont="1" applyBorder="1" applyAlignment="1">
      <alignment horizontal="center" vertical="center"/>
    </xf>
    <xf numFmtId="0" fontId="19" fillId="0" borderId="12" xfId="0" applyFont="1" applyBorder="1" applyAlignment="1">
      <alignment vertical="center"/>
    </xf>
    <xf numFmtId="0" fontId="18" fillId="0" borderId="11" xfId="0" applyFont="1" applyBorder="1" applyAlignment="1">
      <alignment horizontal="center" vertical="center"/>
    </xf>
    <xf numFmtId="177" fontId="19" fillId="0" borderId="10" xfId="0" applyNumberFormat="1" applyFont="1" applyBorder="1" applyAlignment="1">
      <alignment horizontal="center" vertical="center"/>
    </xf>
    <xf numFmtId="38" fontId="19" fillId="0" borderId="10" xfId="0" applyNumberFormat="1" applyFont="1" applyBorder="1" applyAlignment="1">
      <alignment horizontal="right" vertical="center"/>
    </xf>
    <xf numFmtId="38" fontId="19" fillId="0" borderId="11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vertical="center" shrinkToFit="1"/>
    </xf>
    <xf numFmtId="0" fontId="3" fillId="0" borderId="9" xfId="0" applyFont="1" applyBorder="1" applyAlignment="1">
      <alignment vertical="center" shrinkToFit="1"/>
    </xf>
    <xf numFmtId="0" fontId="19" fillId="0" borderId="14" xfId="0" applyFont="1" applyBorder="1" applyAlignment="1">
      <alignment vertical="center" shrinkToFit="1"/>
    </xf>
    <xf numFmtId="0" fontId="19" fillId="0" borderId="9" xfId="0" applyFont="1" applyBorder="1" applyAlignment="1">
      <alignment vertical="center" shrinkToFit="1"/>
    </xf>
    <xf numFmtId="180" fontId="2" fillId="0" borderId="3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shrinkToFit="1"/>
    </xf>
    <xf numFmtId="0" fontId="16" fillId="0" borderId="4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  <xf numFmtId="38" fontId="17" fillId="0" borderId="47" xfId="0" applyNumberFormat="1" applyFont="1" applyBorder="1" applyAlignment="1">
      <alignment horizontal="center" vertical="center"/>
    </xf>
    <xf numFmtId="38" fontId="17" fillId="0" borderId="48" xfId="0" applyNumberFormat="1" applyFont="1" applyBorder="1" applyAlignment="1">
      <alignment horizontal="center" vertical="center"/>
    </xf>
    <xf numFmtId="38" fontId="17" fillId="0" borderId="49" xfId="0" applyNumberFormat="1" applyFont="1" applyBorder="1" applyAlignment="1">
      <alignment horizontal="center" vertical="center"/>
    </xf>
    <xf numFmtId="38" fontId="17" fillId="0" borderId="50" xfId="0" applyNumberFormat="1" applyFont="1" applyBorder="1" applyAlignment="1">
      <alignment horizontal="center" vertical="center"/>
    </xf>
    <xf numFmtId="38" fontId="17" fillId="0" borderId="51" xfId="0" applyNumberFormat="1" applyFont="1" applyBorder="1" applyAlignment="1">
      <alignment horizontal="center" vertical="center"/>
    </xf>
    <xf numFmtId="38" fontId="17" fillId="0" borderId="36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right" vertical="center" shrinkToFit="1"/>
    </xf>
    <xf numFmtId="0" fontId="5" fillId="0" borderId="16" xfId="0" applyFont="1" applyBorder="1" applyAlignment="1">
      <alignment horizontal="right" vertical="center" shrinkToFit="1"/>
    </xf>
    <xf numFmtId="38" fontId="9" fillId="0" borderId="17" xfId="0" applyNumberFormat="1" applyFont="1" applyBorder="1" applyAlignment="1">
      <alignment horizontal="right" vertical="center" shrinkToFit="1"/>
    </xf>
    <xf numFmtId="0" fontId="9" fillId="0" borderId="17" xfId="0" applyFont="1" applyBorder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workbookViewId="0">
      <selection activeCell="C5" sqref="C5"/>
    </sheetView>
  </sheetViews>
  <sheetFormatPr defaultRowHeight="18" x14ac:dyDescent="0.55000000000000004"/>
  <cols>
    <col min="1" max="1" width="24.83203125" customWidth="1"/>
    <col min="2" max="2" width="11.08203125" customWidth="1"/>
  </cols>
  <sheetData>
    <row r="1" spans="1:3" x14ac:dyDescent="0.55000000000000004">
      <c r="A1" s="42" t="s">
        <v>0</v>
      </c>
      <c r="B1" s="43">
        <v>10000</v>
      </c>
    </row>
    <row r="2" spans="1:3" x14ac:dyDescent="0.55000000000000004">
      <c r="A2" t="s">
        <v>1</v>
      </c>
      <c r="B2">
        <v>57</v>
      </c>
      <c r="C2" t="s">
        <v>2</v>
      </c>
    </row>
    <row r="3" spans="1:3" x14ac:dyDescent="0.55000000000000004">
      <c r="A3" t="s">
        <v>3</v>
      </c>
      <c r="B3">
        <v>18</v>
      </c>
      <c r="C3" t="s">
        <v>4</v>
      </c>
    </row>
    <row r="4" spans="1:3" x14ac:dyDescent="0.55000000000000004">
      <c r="A4" t="s">
        <v>5</v>
      </c>
      <c r="B4" t="s">
        <v>6</v>
      </c>
      <c r="C4" t="s">
        <v>7</v>
      </c>
    </row>
    <row r="5" spans="1:3" x14ac:dyDescent="0.55000000000000004">
      <c r="A5" t="s">
        <v>8</v>
      </c>
      <c r="B5" t="s">
        <v>9</v>
      </c>
    </row>
    <row r="6" spans="1:3" x14ac:dyDescent="0.55000000000000004">
      <c r="A6" t="s">
        <v>10</v>
      </c>
      <c r="B6" t="s">
        <v>11</v>
      </c>
    </row>
    <row r="7" spans="1:3" x14ac:dyDescent="0.55000000000000004">
      <c r="A7" t="s">
        <v>12</v>
      </c>
      <c r="B7" t="s">
        <v>13</v>
      </c>
    </row>
    <row r="8" spans="1:3" x14ac:dyDescent="0.55000000000000004">
      <c r="A8" t="s">
        <v>14</v>
      </c>
      <c r="B8" t="s">
        <v>15</v>
      </c>
    </row>
    <row r="9" spans="1:3" x14ac:dyDescent="0.55000000000000004">
      <c r="A9" t="s">
        <v>16</v>
      </c>
      <c r="B9" t="s">
        <v>13</v>
      </c>
    </row>
    <row r="10" spans="1:3" x14ac:dyDescent="0.55000000000000004">
      <c r="A10" t="s">
        <v>17</v>
      </c>
      <c r="B10" t="s">
        <v>18</v>
      </c>
    </row>
    <row r="11" spans="1:3" x14ac:dyDescent="0.55000000000000004">
      <c r="A11" t="s">
        <v>19</v>
      </c>
      <c r="B11" t="s">
        <v>18</v>
      </c>
    </row>
    <row r="12" spans="1:3" x14ac:dyDescent="0.55000000000000004">
      <c r="A12" t="s">
        <v>14</v>
      </c>
      <c r="B12" t="s">
        <v>15</v>
      </c>
    </row>
  </sheetData>
  <phoneticPr fontId="2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7"/>
  <sheetViews>
    <sheetView tabSelected="1" workbookViewId="0">
      <selection activeCell="F22" sqref="F22"/>
    </sheetView>
  </sheetViews>
  <sheetFormatPr defaultRowHeight="18" x14ac:dyDescent="0.55000000000000004"/>
  <cols>
    <col min="1" max="1" width="3.83203125" customWidth="1"/>
    <col min="2" max="2" width="2.83203125" customWidth="1"/>
    <col min="3" max="3" width="4.25" customWidth="1"/>
    <col min="4" max="5" width="3.25" customWidth="1"/>
    <col min="6" max="6" width="12.25" customWidth="1"/>
    <col min="7" max="7" width="11.33203125" customWidth="1"/>
    <col min="8" max="8" width="4" customWidth="1"/>
    <col min="9" max="9" width="5.25" customWidth="1"/>
    <col min="10" max="10" width="4" customWidth="1"/>
    <col min="11" max="13" width="5.25" style="1" customWidth="1"/>
    <col min="14" max="14" width="5.25" style="2" customWidth="1"/>
    <col min="15" max="16" width="5.25" style="1" customWidth="1"/>
    <col min="17" max="17" width="6.5" customWidth="1"/>
    <col min="18" max="18" width="6.75" customWidth="1"/>
    <col min="19" max="19" width="8.58203125" customWidth="1"/>
  </cols>
  <sheetData>
    <row r="1" spans="1:19" ht="30" customHeight="1" x14ac:dyDescent="0.55000000000000004">
      <c r="A1" s="3"/>
      <c r="B1" s="85">
        <v>45688</v>
      </c>
      <c r="C1" s="85"/>
      <c r="D1" s="85"/>
      <c r="E1" s="85"/>
      <c r="F1" s="85"/>
      <c r="G1" s="6" t="s">
        <v>20</v>
      </c>
      <c r="H1" s="6"/>
      <c r="I1" s="6"/>
      <c r="J1" s="6" t="s">
        <v>21</v>
      </c>
      <c r="K1" s="6"/>
      <c r="L1" s="6" t="s">
        <v>74</v>
      </c>
      <c r="M1" s="6"/>
      <c r="N1" s="6"/>
      <c r="O1" s="6"/>
      <c r="P1" s="6"/>
      <c r="Q1" s="6"/>
      <c r="R1" s="6"/>
      <c r="S1" s="44" t="s">
        <v>22</v>
      </c>
    </row>
    <row r="2" spans="1:19" ht="9" customHeight="1" x14ac:dyDescent="0.55000000000000004">
      <c r="A2" s="4"/>
      <c r="B2" t="s">
        <v>23</v>
      </c>
    </row>
    <row r="3" spans="1:19" ht="21" customHeight="1" x14ac:dyDescent="0.55000000000000004">
      <c r="A3" s="86"/>
      <c r="B3" s="87"/>
      <c r="C3" s="86" t="s">
        <v>24</v>
      </c>
      <c r="D3" s="87"/>
      <c r="E3" s="18" t="s">
        <v>25</v>
      </c>
      <c r="F3" s="19"/>
      <c r="G3" s="20"/>
      <c r="H3" s="21" t="s">
        <v>26</v>
      </c>
      <c r="I3" s="22" t="s">
        <v>27</v>
      </c>
      <c r="J3" s="21" t="s">
        <v>28</v>
      </c>
      <c r="K3" s="22" t="s">
        <v>29</v>
      </c>
      <c r="L3" s="22" t="s">
        <v>30</v>
      </c>
      <c r="M3" s="22" t="str">
        <f>M17</f>
        <v>その他</v>
      </c>
      <c r="N3" s="22" t="str">
        <f>N17</f>
        <v>他手当</v>
      </c>
      <c r="O3" s="22" t="s">
        <v>31</v>
      </c>
      <c r="P3" s="22" t="s">
        <v>32</v>
      </c>
      <c r="Q3" s="22" t="s">
        <v>33</v>
      </c>
      <c r="R3" s="88" t="s">
        <v>34</v>
      </c>
      <c r="S3" s="89"/>
    </row>
    <row r="4" spans="1:19" ht="16.5" customHeight="1" x14ac:dyDescent="0.55000000000000004">
      <c r="A4" s="90" t="s">
        <v>35</v>
      </c>
      <c r="B4" s="91"/>
      <c r="C4" s="36" t="s">
        <v>36</v>
      </c>
      <c r="D4" s="11"/>
      <c r="E4" s="7">
        <f t="shared" ref="E4:E14" si="0">SUMIF($C$18:$C$57,$C4,E$18:E$57)</f>
        <v>21</v>
      </c>
      <c r="F4" s="7"/>
      <c r="G4" s="8"/>
      <c r="H4" s="47">
        <f t="shared" ref="H4:P14" si="1">SUMIF($C$18:$C$57,$C4,H$18:H$57)</f>
        <v>144.5</v>
      </c>
      <c r="I4" s="48">
        <f t="shared" si="1"/>
        <v>217600</v>
      </c>
      <c r="J4" s="47">
        <f t="shared" si="1"/>
        <v>8</v>
      </c>
      <c r="K4" s="48">
        <f t="shared" si="1"/>
        <v>13751</v>
      </c>
      <c r="L4" s="48">
        <f t="shared" si="1"/>
        <v>9282</v>
      </c>
      <c r="M4" s="48">
        <f t="shared" si="1"/>
        <v>0</v>
      </c>
      <c r="N4" s="48">
        <f t="shared" si="1"/>
        <v>2000</v>
      </c>
      <c r="O4" s="48">
        <f t="shared" si="1"/>
        <v>3900</v>
      </c>
      <c r="P4" s="48">
        <f t="shared" si="1"/>
        <v>1400</v>
      </c>
      <c r="Q4" s="49">
        <f t="shared" ref="Q4:Q14" si="2">SUM(I4,K4:P4)</f>
        <v>247933</v>
      </c>
      <c r="R4" s="96">
        <f>SUM(Q15,S15)</f>
        <v>258933</v>
      </c>
      <c r="S4" s="97"/>
    </row>
    <row r="5" spans="1:19" ht="16.5" customHeight="1" x14ac:dyDescent="0.55000000000000004">
      <c r="A5" s="92"/>
      <c r="B5" s="93"/>
      <c r="C5" s="37" t="s">
        <v>37</v>
      </c>
      <c r="D5" s="70"/>
      <c r="E5" s="9">
        <f t="shared" si="0"/>
        <v>0</v>
      </c>
      <c r="F5" s="9"/>
      <c r="G5" s="10"/>
      <c r="H5" s="50">
        <f t="shared" si="1"/>
        <v>0</v>
      </c>
      <c r="I5" s="51">
        <f t="shared" si="1"/>
        <v>0</v>
      </c>
      <c r="J5" s="50">
        <f t="shared" si="1"/>
        <v>0</v>
      </c>
      <c r="K5" s="51">
        <f t="shared" si="1"/>
        <v>0</v>
      </c>
      <c r="L5" s="51">
        <f t="shared" si="1"/>
        <v>0</v>
      </c>
      <c r="M5" s="51">
        <f t="shared" si="1"/>
        <v>0</v>
      </c>
      <c r="N5" s="51">
        <f t="shared" si="1"/>
        <v>0</v>
      </c>
      <c r="O5" s="51">
        <f t="shared" si="1"/>
        <v>0</v>
      </c>
      <c r="P5" s="51">
        <f t="shared" si="1"/>
        <v>0</v>
      </c>
      <c r="Q5" s="52">
        <f t="shared" si="2"/>
        <v>0</v>
      </c>
      <c r="R5" s="98"/>
      <c r="S5" s="99"/>
    </row>
    <row r="6" spans="1:19" ht="16.5" customHeight="1" x14ac:dyDescent="0.55000000000000004">
      <c r="A6" s="92"/>
      <c r="B6" s="93"/>
      <c r="C6" s="37" t="s">
        <v>38</v>
      </c>
      <c r="D6" s="26"/>
      <c r="E6" s="9">
        <f t="shared" si="0"/>
        <v>0</v>
      </c>
      <c r="F6" s="9"/>
      <c r="G6" s="10"/>
      <c r="H6" s="50">
        <f t="shared" si="1"/>
        <v>0</v>
      </c>
      <c r="I6" s="51">
        <f t="shared" si="1"/>
        <v>0</v>
      </c>
      <c r="J6" s="50">
        <f t="shared" si="1"/>
        <v>0</v>
      </c>
      <c r="K6" s="51">
        <f t="shared" si="1"/>
        <v>0</v>
      </c>
      <c r="L6" s="51">
        <f t="shared" si="1"/>
        <v>0</v>
      </c>
      <c r="M6" s="51">
        <f t="shared" si="1"/>
        <v>0</v>
      </c>
      <c r="N6" s="51">
        <f t="shared" si="1"/>
        <v>0</v>
      </c>
      <c r="O6" s="51">
        <f t="shared" si="1"/>
        <v>0</v>
      </c>
      <c r="P6" s="51">
        <f t="shared" si="1"/>
        <v>0</v>
      </c>
      <c r="Q6" s="52">
        <f t="shared" si="2"/>
        <v>0</v>
      </c>
      <c r="R6" s="98"/>
      <c r="S6" s="99"/>
    </row>
    <row r="7" spans="1:19" ht="16.5" customHeight="1" x14ac:dyDescent="0.55000000000000004">
      <c r="A7" s="92"/>
      <c r="B7" s="93"/>
      <c r="C7" s="37" t="s">
        <v>39</v>
      </c>
      <c r="D7" s="27"/>
      <c r="E7" s="9">
        <f t="shared" si="0"/>
        <v>0</v>
      </c>
      <c r="F7" s="9"/>
      <c r="G7" s="10"/>
      <c r="H7" s="50">
        <f t="shared" si="1"/>
        <v>0</v>
      </c>
      <c r="I7" s="51">
        <f t="shared" si="1"/>
        <v>0</v>
      </c>
      <c r="J7" s="50">
        <f t="shared" si="1"/>
        <v>0</v>
      </c>
      <c r="K7" s="51">
        <f t="shared" si="1"/>
        <v>0</v>
      </c>
      <c r="L7" s="51">
        <f t="shared" si="1"/>
        <v>0</v>
      </c>
      <c r="M7" s="51">
        <f t="shared" si="1"/>
        <v>0</v>
      </c>
      <c r="N7" s="51">
        <f t="shared" si="1"/>
        <v>0</v>
      </c>
      <c r="O7" s="51">
        <f t="shared" si="1"/>
        <v>0</v>
      </c>
      <c r="P7" s="51">
        <f t="shared" si="1"/>
        <v>0</v>
      </c>
      <c r="Q7" s="52">
        <f t="shared" si="2"/>
        <v>0</v>
      </c>
      <c r="R7" s="98"/>
      <c r="S7" s="99"/>
    </row>
    <row r="8" spans="1:19" ht="16.5" customHeight="1" x14ac:dyDescent="0.55000000000000004">
      <c r="A8" s="92"/>
      <c r="B8" s="93"/>
      <c r="C8" s="37" t="s">
        <v>15</v>
      </c>
      <c r="D8" s="27"/>
      <c r="E8" s="9">
        <f t="shared" si="0"/>
        <v>0</v>
      </c>
      <c r="F8" s="9"/>
      <c r="G8" s="10"/>
      <c r="H8" s="50">
        <f t="shared" si="1"/>
        <v>0</v>
      </c>
      <c r="I8" s="51">
        <f t="shared" si="1"/>
        <v>0</v>
      </c>
      <c r="J8" s="50">
        <f t="shared" si="1"/>
        <v>0</v>
      </c>
      <c r="K8" s="51">
        <f t="shared" si="1"/>
        <v>0</v>
      </c>
      <c r="L8" s="51">
        <f t="shared" si="1"/>
        <v>0</v>
      </c>
      <c r="M8" s="51">
        <f t="shared" si="1"/>
        <v>0</v>
      </c>
      <c r="N8" s="51">
        <f t="shared" si="1"/>
        <v>0</v>
      </c>
      <c r="O8" s="51">
        <f t="shared" si="1"/>
        <v>0</v>
      </c>
      <c r="P8" s="51">
        <f t="shared" si="1"/>
        <v>0</v>
      </c>
      <c r="Q8" s="52">
        <f t="shared" si="2"/>
        <v>0</v>
      </c>
      <c r="R8" s="98"/>
      <c r="S8" s="99"/>
    </row>
    <row r="9" spans="1:19" ht="16.5" customHeight="1" x14ac:dyDescent="0.55000000000000004">
      <c r="A9" s="92"/>
      <c r="B9" s="93"/>
      <c r="C9" s="37" t="s">
        <v>13</v>
      </c>
      <c r="D9" s="27"/>
      <c r="E9" s="9">
        <f t="shared" si="0"/>
        <v>0</v>
      </c>
      <c r="F9" s="9"/>
      <c r="G9" s="10"/>
      <c r="H9" s="50">
        <f t="shared" si="1"/>
        <v>0</v>
      </c>
      <c r="I9" s="51">
        <f t="shared" si="1"/>
        <v>0</v>
      </c>
      <c r="J9" s="50">
        <f t="shared" si="1"/>
        <v>0</v>
      </c>
      <c r="K9" s="51">
        <f t="shared" si="1"/>
        <v>0</v>
      </c>
      <c r="L9" s="51">
        <f t="shared" si="1"/>
        <v>0</v>
      </c>
      <c r="M9" s="51">
        <f t="shared" si="1"/>
        <v>0</v>
      </c>
      <c r="N9" s="51">
        <f t="shared" si="1"/>
        <v>0</v>
      </c>
      <c r="O9" s="51">
        <f t="shared" si="1"/>
        <v>0</v>
      </c>
      <c r="P9" s="51">
        <f t="shared" si="1"/>
        <v>0</v>
      </c>
      <c r="Q9" s="52">
        <f t="shared" si="2"/>
        <v>0</v>
      </c>
      <c r="R9" s="98"/>
      <c r="S9" s="99"/>
    </row>
    <row r="10" spans="1:19" ht="16.5" customHeight="1" x14ac:dyDescent="0.55000000000000004">
      <c r="A10" s="92"/>
      <c r="B10" s="93"/>
      <c r="C10" s="37" t="s">
        <v>9</v>
      </c>
      <c r="D10" s="27"/>
      <c r="E10" s="9">
        <f t="shared" si="0"/>
        <v>0</v>
      </c>
      <c r="F10" s="9"/>
      <c r="G10" s="10"/>
      <c r="H10" s="50">
        <f t="shared" si="1"/>
        <v>0</v>
      </c>
      <c r="I10" s="51">
        <f t="shared" si="1"/>
        <v>0</v>
      </c>
      <c r="J10" s="50">
        <f t="shared" si="1"/>
        <v>0</v>
      </c>
      <c r="K10" s="51">
        <f t="shared" si="1"/>
        <v>0</v>
      </c>
      <c r="L10" s="51">
        <f t="shared" si="1"/>
        <v>0</v>
      </c>
      <c r="M10" s="51">
        <f t="shared" si="1"/>
        <v>0</v>
      </c>
      <c r="N10" s="51">
        <f t="shared" si="1"/>
        <v>0</v>
      </c>
      <c r="O10" s="51">
        <f t="shared" si="1"/>
        <v>0</v>
      </c>
      <c r="P10" s="51">
        <f t="shared" si="1"/>
        <v>0</v>
      </c>
      <c r="Q10" s="52">
        <f t="shared" si="2"/>
        <v>0</v>
      </c>
      <c r="R10" s="98"/>
      <c r="S10" s="99"/>
    </row>
    <row r="11" spans="1:19" ht="16.5" customHeight="1" x14ac:dyDescent="0.55000000000000004">
      <c r="A11" s="92"/>
      <c r="B11" s="93"/>
      <c r="C11" s="37" t="s">
        <v>40</v>
      </c>
      <c r="D11" s="27"/>
      <c r="E11" s="9">
        <f t="shared" si="0"/>
        <v>0</v>
      </c>
      <c r="F11" s="9"/>
      <c r="G11" s="10"/>
      <c r="H11" s="50">
        <f t="shared" si="1"/>
        <v>0</v>
      </c>
      <c r="I11" s="51">
        <f t="shared" si="1"/>
        <v>0</v>
      </c>
      <c r="J11" s="50">
        <f t="shared" si="1"/>
        <v>0</v>
      </c>
      <c r="K11" s="51">
        <f t="shared" si="1"/>
        <v>0</v>
      </c>
      <c r="L11" s="51">
        <f t="shared" si="1"/>
        <v>0</v>
      </c>
      <c r="M11" s="51">
        <f t="shared" si="1"/>
        <v>0</v>
      </c>
      <c r="N11" s="51">
        <f t="shared" si="1"/>
        <v>0</v>
      </c>
      <c r="O11" s="51">
        <f t="shared" si="1"/>
        <v>0</v>
      </c>
      <c r="P11" s="51">
        <f t="shared" si="1"/>
        <v>0</v>
      </c>
      <c r="Q11" s="52">
        <f t="shared" si="2"/>
        <v>0</v>
      </c>
      <c r="R11" s="98"/>
      <c r="S11" s="99"/>
    </row>
    <row r="12" spans="1:19" ht="16.5" customHeight="1" x14ac:dyDescent="0.55000000000000004">
      <c r="A12" s="92"/>
      <c r="B12" s="93"/>
      <c r="C12" s="38" t="s">
        <v>18</v>
      </c>
      <c r="D12" s="28"/>
      <c r="E12" s="12">
        <f t="shared" si="0"/>
        <v>0</v>
      </c>
      <c r="F12" s="12"/>
      <c r="G12" s="13"/>
      <c r="H12" s="53">
        <f t="shared" si="1"/>
        <v>0</v>
      </c>
      <c r="I12" s="54">
        <f t="shared" si="1"/>
        <v>0</v>
      </c>
      <c r="J12" s="53">
        <f t="shared" si="1"/>
        <v>0</v>
      </c>
      <c r="K12" s="54">
        <f t="shared" si="1"/>
        <v>0</v>
      </c>
      <c r="L12" s="54">
        <f t="shared" si="1"/>
        <v>0</v>
      </c>
      <c r="M12" s="54">
        <f t="shared" si="1"/>
        <v>0</v>
      </c>
      <c r="N12" s="54">
        <f t="shared" si="1"/>
        <v>0</v>
      </c>
      <c r="O12" s="54">
        <f t="shared" si="1"/>
        <v>0</v>
      </c>
      <c r="P12" s="54">
        <f t="shared" si="1"/>
        <v>0</v>
      </c>
      <c r="Q12" s="55">
        <f t="shared" si="2"/>
        <v>0</v>
      </c>
      <c r="R12" s="98"/>
      <c r="S12" s="99"/>
    </row>
    <row r="13" spans="1:19" ht="16.5" customHeight="1" x14ac:dyDescent="0.55000000000000004">
      <c r="A13" s="92"/>
      <c r="B13" s="93"/>
      <c r="C13" s="56" t="s">
        <v>11</v>
      </c>
      <c r="D13" s="57"/>
      <c r="E13" s="58">
        <f t="shared" si="0"/>
        <v>1</v>
      </c>
      <c r="F13" s="58"/>
      <c r="G13" s="59"/>
      <c r="H13" s="60">
        <f t="shared" si="1"/>
        <v>0</v>
      </c>
      <c r="I13" s="61">
        <f t="shared" si="1"/>
        <v>11000</v>
      </c>
      <c r="J13" s="60">
        <f t="shared" si="1"/>
        <v>0</v>
      </c>
      <c r="K13" s="61">
        <f t="shared" si="1"/>
        <v>0</v>
      </c>
      <c r="L13" s="61">
        <f t="shared" si="1"/>
        <v>0</v>
      </c>
      <c r="M13" s="61">
        <f t="shared" si="1"/>
        <v>0</v>
      </c>
      <c r="N13" s="61">
        <f t="shared" si="1"/>
        <v>0</v>
      </c>
      <c r="O13" s="61">
        <f t="shared" si="1"/>
        <v>0</v>
      </c>
      <c r="P13" s="61">
        <f t="shared" si="1"/>
        <v>0</v>
      </c>
      <c r="Q13" s="62">
        <f t="shared" si="2"/>
        <v>11000</v>
      </c>
      <c r="R13" s="98"/>
      <c r="S13" s="99"/>
    </row>
    <row r="14" spans="1:19" ht="16.5" customHeight="1" x14ac:dyDescent="0.55000000000000004">
      <c r="A14" s="92"/>
      <c r="B14" s="93"/>
      <c r="C14" s="63" t="s">
        <v>41</v>
      </c>
      <c r="D14" s="64"/>
      <c r="E14" s="65">
        <f t="shared" si="0"/>
        <v>0</v>
      </c>
      <c r="F14" s="65"/>
      <c r="G14" s="66"/>
      <c r="H14" s="67">
        <f t="shared" si="1"/>
        <v>0</v>
      </c>
      <c r="I14" s="68">
        <f t="shared" si="1"/>
        <v>0</v>
      </c>
      <c r="J14" s="67">
        <f t="shared" si="1"/>
        <v>0</v>
      </c>
      <c r="K14" s="68">
        <f t="shared" si="1"/>
        <v>0</v>
      </c>
      <c r="L14" s="68">
        <f t="shared" si="1"/>
        <v>0</v>
      </c>
      <c r="M14" s="68">
        <f t="shared" si="1"/>
        <v>0</v>
      </c>
      <c r="N14" s="68">
        <f t="shared" si="1"/>
        <v>0</v>
      </c>
      <c r="O14" s="68">
        <f t="shared" si="1"/>
        <v>0</v>
      </c>
      <c r="P14" s="68">
        <f t="shared" si="1"/>
        <v>0</v>
      </c>
      <c r="Q14" s="69">
        <f t="shared" si="2"/>
        <v>0</v>
      </c>
      <c r="R14" s="100"/>
      <c r="S14" s="101"/>
    </row>
    <row r="15" spans="1:19" ht="21" customHeight="1" x14ac:dyDescent="0.55000000000000004">
      <c r="A15" s="94"/>
      <c r="B15" s="95"/>
      <c r="C15" s="102" t="s">
        <v>42</v>
      </c>
      <c r="D15" s="103"/>
      <c r="E15" s="29">
        <f>SUM(E4:E14)</f>
        <v>22</v>
      </c>
      <c r="F15" s="46">
        <v>21</v>
      </c>
      <c r="G15" s="45"/>
      <c r="H15" s="34">
        <f t="shared" ref="H15:N15" si="3">SUM(H4:H14)</f>
        <v>144.5</v>
      </c>
      <c r="I15" s="30">
        <f t="shared" si="3"/>
        <v>228600</v>
      </c>
      <c r="J15" s="34">
        <f t="shared" si="3"/>
        <v>8</v>
      </c>
      <c r="K15" s="30">
        <f t="shared" si="3"/>
        <v>13751</v>
      </c>
      <c r="L15" s="30">
        <f t="shared" si="3"/>
        <v>9282</v>
      </c>
      <c r="M15" s="30">
        <f t="shared" si="3"/>
        <v>0</v>
      </c>
      <c r="N15" s="30">
        <f t="shared" si="3"/>
        <v>2000</v>
      </c>
      <c r="O15" s="104">
        <f>SUM(O4:P14)</f>
        <v>5300</v>
      </c>
      <c r="P15" s="105"/>
      <c r="Q15" s="31">
        <f>SUM(Q4:Q14)</f>
        <v>258933</v>
      </c>
      <c r="R15" s="32" t="s">
        <v>0</v>
      </c>
      <c r="S15" s="33" t="str">
        <f>IF(F15&gt;=25,システム変数!$B$1,"")</f>
        <v/>
      </c>
    </row>
    <row r="16" spans="1:19" ht="6.75" customHeight="1" x14ac:dyDescent="0.55000000000000004">
      <c r="A16" s="4"/>
    </row>
    <row r="17" spans="1:19" ht="21" customHeight="1" x14ac:dyDescent="0.55000000000000004">
      <c r="A17" s="23" t="s">
        <v>43</v>
      </c>
      <c r="B17" s="24" t="s">
        <v>44</v>
      </c>
      <c r="C17" s="86" t="s">
        <v>24</v>
      </c>
      <c r="D17" s="87"/>
      <c r="E17" s="22" t="s">
        <v>25</v>
      </c>
      <c r="F17" s="19" t="s">
        <v>45</v>
      </c>
      <c r="G17" s="20" t="s">
        <v>46</v>
      </c>
      <c r="H17" s="21" t="s">
        <v>26</v>
      </c>
      <c r="I17" s="22" t="s">
        <v>27</v>
      </c>
      <c r="J17" s="21" t="s">
        <v>47</v>
      </c>
      <c r="K17" s="22" t="s">
        <v>29</v>
      </c>
      <c r="L17" s="22" t="s">
        <v>30</v>
      </c>
      <c r="M17" s="22" t="s">
        <v>48</v>
      </c>
      <c r="N17" s="22" t="s">
        <v>49</v>
      </c>
      <c r="O17" s="22" t="s">
        <v>31</v>
      </c>
      <c r="P17" s="22" t="s">
        <v>32</v>
      </c>
      <c r="Q17" s="22" t="s">
        <v>33</v>
      </c>
      <c r="R17" s="88" t="s">
        <v>50</v>
      </c>
      <c r="S17" s="89"/>
    </row>
    <row r="18" spans="1:19" s="5" customFormat="1" ht="15" customHeight="1" x14ac:dyDescent="0.55000000000000004">
      <c r="A18" s="25">
        <v>45659</v>
      </c>
      <c r="B18" s="35" t="str">
        <f t="shared" ref="B18:B57" si="4">IF(A18&lt;&gt;"",MID("日月火水木金土",WEEKDAY(A18,1),1),"")</f>
        <v>木</v>
      </c>
      <c r="C18" s="39" t="s">
        <v>36</v>
      </c>
      <c r="D18" s="40"/>
      <c r="E18" s="14">
        <v>1</v>
      </c>
      <c r="F18" s="41" t="s">
        <v>76</v>
      </c>
      <c r="G18" s="20" t="s">
        <v>51</v>
      </c>
      <c r="H18" s="15">
        <v>8</v>
      </c>
      <c r="I18" s="16">
        <v>11000</v>
      </c>
      <c r="J18" s="15">
        <v>2</v>
      </c>
      <c r="K18" s="16">
        <v>3438</v>
      </c>
      <c r="L18" s="16"/>
      <c r="M18" s="16">
        <v>0</v>
      </c>
      <c r="N18" s="16">
        <v>1000</v>
      </c>
      <c r="O18" s="16">
        <v>300</v>
      </c>
      <c r="P18" s="16"/>
      <c r="Q18" s="17">
        <f t="shared" ref="Q18:Q57" si="5">SUM(I18,K18:P18)</f>
        <v>15738</v>
      </c>
      <c r="R18" s="81" t="s">
        <v>52</v>
      </c>
      <c r="S18" s="82"/>
    </row>
    <row r="19" spans="1:19" s="5" customFormat="1" ht="15" customHeight="1" x14ac:dyDescent="0.55000000000000004">
      <c r="A19" s="25">
        <v>45660</v>
      </c>
      <c r="B19" s="35" t="str">
        <f t="shared" si="4"/>
        <v>金</v>
      </c>
      <c r="C19" s="39" t="s">
        <v>36</v>
      </c>
      <c r="D19" s="40"/>
      <c r="E19" s="14">
        <v>1</v>
      </c>
      <c r="F19" s="41" t="s">
        <v>76</v>
      </c>
      <c r="G19" s="20" t="s">
        <v>53</v>
      </c>
      <c r="H19" s="15">
        <v>8</v>
      </c>
      <c r="I19" s="16">
        <v>11000</v>
      </c>
      <c r="J19" s="15">
        <v>4</v>
      </c>
      <c r="K19" s="16">
        <v>6875</v>
      </c>
      <c r="L19" s="16"/>
      <c r="M19" s="16">
        <v>0</v>
      </c>
      <c r="N19" s="16">
        <v>1000</v>
      </c>
      <c r="O19" s="16">
        <v>300</v>
      </c>
      <c r="P19" s="16"/>
      <c r="Q19" s="17">
        <f t="shared" si="5"/>
        <v>19175</v>
      </c>
      <c r="R19" s="81" t="s">
        <v>54</v>
      </c>
      <c r="S19" s="82"/>
    </row>
    <row r="20" spans="1:19" s="5" customFormat="1" ht="15" customHeight="1" x14ac:dyDescent="0.55000000000000004">
      <c r="A20" s="25">
        <v>45661</v>
      </c>
      <c r="B20" s="35" t="str">
        <f t="shared" si="4"/>
        <v>土</v>
      </c>
      <c r="C20" s="39" t="s">
        <v>36</v>
      </c>
      <c r="D20" s="40"/>
      <c r="E20" s="14">
        <v>1</v>
      </c>
      <c r="F20" s="41" t="s">
        <v>76</v>
      </c>
      <c r="G20" s="20" t="s">
        <v>51</v>
      </c>
      <c r="H20" s="15">
        <v>8</v>
      </c>
      <c r="I20" s="16">
        <v>11000</v>
      </c>
      <c r="J20" s="15">
        <v>2</v>
      </c>
      <c r="K20" s="16">
        <v>3438</v>
      </c>
      <c r="L20" s="16"/>
      <c r="M20" s="16">
        <v>0</v>
      </c>
      <c r="N20" s="16"/>
      <c r="O20" s="16">
        <v>300</v>
      </c>
      <c r="P20" s="16"/>
      <c r="Q20" s="17">
        <f t="shared" si="5"/>
        <v>14738</v>
      </c>
      <c r="R20" s="81" t="s">
        <v>52</v>
      </c>
      <c r="S20" s="82"/>
    </row>
    <row r="21" spans="1:19" s="5" customFormat="1" ht="15" customHeight="1" x14ac:dyDescent="0.55000000000000004">
      <c r="A21" s="25">
        <v>45662</v>
      </c>
      <c r="B21" s="35" t="str">
        <f t="shared" si="4"/>
        <v>日</v>
      </c>
      <c r="C21" s="39" t="s">
        <v>36</v>
      </c>
      <c r="D21" s="40"/>
      <c r="E21" s="14">
        <v>1</v>
      </c>
      <c r="F21" s="41" t="s">
        <v>76</v>
      </c>
      <c r="G21" s="20" t="s">
        <v>55</v>
      </c>
      <c r="H21" s="15">
        <v>7</v>
      </c>
      <c r="I21" s="16">
        <v>8000</v>
      </c>
      <c r="J21" s="15">
        <v>0</v>
      </c>
      <c r="K21" s="16"/>
      <c r="L21" s="16"/>
      <c r="M21" s="16">
        <v>0</v>
      </c>
      <c r="N21" s="16"/>
      <c r="O21" s="16">
        <v>300</v>
      </c>
      <c r="P21" s="16"/>
      <c r="Q21" s="17">
        <f t="shared" si="5"/>
        <v>8300</v>
      </c>
      <c r="R21" s="81" t="s">
        <v>56</v>
      </c>
      <c r="S21" s="82"/>
    </row>
    <row r="22" spans="1:19" s="5" customFormat="1" ht="15" customHeight="1" x14ac:dyDescent="0.55000000000000004">
      <c r="A22" s="25">
        <v>45663</v>
      </c>
      <c r="B22" s="35" t="str">
        <f t="shared" si="4"/>
        <v>月</v>
      </c>
      <c r="C22" s="39" t="s">
        <v>36</v>
      </c>
      <c r="D22" s="40"/>
      <c r="E22" s="14">
        <v>1</v>
      </c>
      <c r="F22" s="41" t="s">
        <v>76</v>
      </c>
      <c r="G22" s="20" t="s">
        <v>57</v>
      </c>
      <c r="H22" s="15">
        <v>6</v>
      </c>
      <c r="I22" s="16">
        <v>8000</v>
      </c>
      <c r="J22" s="15">
        <v>0</v>
      </c>
      <c r="K22" s="16"/>
      <c r="L22" s="16"/>
      <c r="M22" s="16">
        <v>0</v>
      </c>
      <c r="N22" s="16"/>
      <c r="O22" s="16">
        <v>300</v>
      </c>
      <c r="P22" s="16"/>
      <c r="Q22" s="17">
        <f t="shared" si="5"/>
        <v>8300</v>
      </c>
      <c r="R22" s="81" t="s">
        <v>56</v>
      </c>
      <c r="S22" s="82"/>
    </row>
    <row r="23" spans="1:19" s="5" customFormat="1" ht="15" customHeight="1" x14ac:dyDescent="0.55000000000000004">
      <c r="A23" s="25">
        <v>45664</v>
      </c>
      <c r="B23" s="35" t="str">
        <f t="shared" si="4"/>
        <v>火</v>
      </c>
      <c r="C23" s="39" t="s">
        <v>36</v>
      </c>
      <c r="D23" s="40"/>
      <c r="E23" s="14">
        <v>1</v>
      </c>
      <c r="F23" s="41" t="s">
        <v>76</v>
      </c>
      <c r="G23" s="20" t="s">
        <v>57</v>
      </c>
      <c r="H23" s="15">
        <v>6</v>
      </c>
      <c r="I23" s="16">
        <v>8000</v>
      </c>
      <c r="J23" s="15">
        <v>0</v>
      </c>
      <c r="K23" s="16"/>
      <c r="L23" s="16"/>
      <c r="M23" s="16">
        <v>0</v>
      </c>
      <c r="N23" s="16"/>
      <c r="O23" s="16">
        <v>300</v>
      </c>
      <c r="P23" s="16"/>
      <c r="Q23" s="17">
        <f t="shared" si="5"/>
        <v>8300</v>
      </c>
      <c r="R23" s="81" t="s">
        <v>56</v>
      </c>
      <c r="S23" s="82"/>
    </row>
    <row r="24" spans="1:19" s="5" customFormat="1" ht="15" customHeight="1" x14ac:dyDescent="0.55000000000000004">
      <c r="A24" s="71">
        <v>45667</v>
      </c>
      <c r="B24" s="72" t="str">
        <f t="shared" si="4"/>
        <v>金</v>
      </c>
      <c r="C24" s="73" t="s">
        <v>11</v>
      </c>
      <c r="D24" s="74"/>
      <c r="E24" s="75">
        <v>1</v>
      </c>
      <c r="F24" s="76" t="s">
        <v>75</v>
      </c>
      <c r="G24" s="77" t="s">
        <v>58</v>
      </c>
      <c r="H24" s="78">
        <v>0</v>
      </c>
      <c r="I24" s="79">
        <v>11000</v>
      </c>
      <c r="J24" s="78">
        <v>0</v>
      </c>
      <c r="K24" s="79"/>
      <c r="L24" s="79"/>
      <c r="M24" s="79">
        <v>0</v>
      </c>
      <c r="N24" s="79"/>
      <c r="O24" s="79"/>
      <c r="P24" s="79"/>
      <c r="Q24" s="80">
        <f t="shared" si="5"/>
        <v>11000</v>
      </c>
      <c r="R24" s="83"/>
      <c r="S24" s="84"/>
    </row>
    <row r="25" spans="1:19" s="5" customFormat="1" ht="15" customHeight="1" x14ac:dyDescent="0.55000000000000004">
      <c r="A25" s="25">
        <v>45668</v>
      </c>
      <c r="B25" s="35" t="str">
        <f t="shared" si="4"/>
        <v>土</v>
      </c>
      <c r="C25" s="39" t="s">
        <v>36</v>
      </c>
      <c r="D25" s="40"/>
      <c r="E25" s="14">
        <v>1</v>
      </c>
      <c r="F25" s="41" t="s">
        <v>76</v>
      </c>
      <c r="G25" s="20" t="s">
        <v>57</v>
      </c>
      <c r="H25" s="15">
        <v>6</v>
      </c>
      <c r="I25" s="16">
        <v>8000</v>
      </c>
      <c r="J25" s="15">
        <v>0</v>
      </c>
      <c r="K25" s="16"/>
      <c r="L25" s="16"/>
      <c r="M25" s="16">
        <v>0</v>
      </c>
      <c r="N25" s="16"/>
      <c r="O25" s="16">
        <v>300</v>
      </c>
      <c r="P25" s="16"/>
      <c r="Q25" s="17">
        <f t="shared" si="5"/>
        <v>8300</v>
      </c>
      <c r="R25" s="81" t="s">
        <v>56</v>
      </c>
      <c r="S25" s="82"/>
    </row>
    <row r="26" spans="1:19" s="5" customFormat="1" ht="15" customHeight="1" x14ac:dyDescent="0.55000000000000004">
      <c r="A26" s="25">
        <v>45670</v>
      </c>
      <c r="B26" s="35" t="str">
        <f t="shared" si="4"/>
        <v>月</v>
      </c>
      <c r="C26" s="39" t="s">
        <v>36</v>
      </c>
      <c r="D26" s="40"/>
      <c r="E26" s="14">
        <v>1</v>
      </c>
      <c r="F26" s="41" t="s">
        <v>76</v>
      </c>
      <c r="G26" s="20" t="s">
        <v>59</v>
      </c>
      <c r="H26" s="15">
        <v>4</v>
      </c>
      <c r="I26" s="16">
        <v>9600</v>
      </c>
      <c r="J26" s="15">
        <v>0</v>
      </c>
      <c r="K26" s="16"/>
      <c r="L26" s="16"/>
      <c r="M26" s="16">
        <v>0</v>
      </c>
      <c r="N26" s="16"/>
      <c r="O26" s="16"/>
      <c r="P26" s="16"/>
      <c r="Q26" s="17">
        <f t="shared" si="5"/>
        <v>9600</v>
      </c>
      <c r="R26" s="81" t="s">
        <v>56</v>
      </c>
      <c r="S26" s="82"/>
    </row>
    <row r="27" spans="1:19" s="5" customFormat="1" ht="15" customHeight="1" x14ac:dyDescent="0.55000000000000004">
      <c r="A27" s="25">
        <v>45671</v>
      </c>
      <c r="B27" s="35" t="str">
        <f t="shared" si="4"/>
        <v>火</v>
      </c>
      <c r="C27" s="39" t="s">
        <v>36</v>
      </c>
      <c r="D27" s="40"/>
      <c r="E27" s="14">
        <v>1</v>
      </c>
      <c r="F27" s="41" t="s">
        <v>76</v>
      </c>
      <c r="G27" s="20" t="s">
        <v>60</v>
      </c>
      <c r="H27" s="15">
        <v>8</v>
      </c>
      <c r="I27" s="16">
        <v>11000</v>
      </c>
      <c r="J27" s="15">
        <v>0</v>
      </c>
      <c r="K27" s="16"/>
      <c r="L27" s="16">
        <v>2406</v>
      </c>
      <c r="M27" s="16">
        <v>0</v>
      </c>
      <c r="N27" s="16"/>
      <c r="O27" s="16"/>
      <c r="P27" s="16">
        <v>200</v>
      </c>
      <c r="Q27" s="17">
        <f t="shared" si="5"/>
        <v>13606</v>
      </c>
      <c r="R27" s="81" t="s">
        <v>61</v>
      </c>
      <c r="S27" s="82"/>
    </row>
    <row r="28" spans="1:19" s="5" customFormat="1" ht="15" customHeight="1" x14ac:dyDescent="0.55000000000000004">
      <c r="A28" s="25">
        <v>45672</v>
      </c>
      <c r="B28" s="35" t="str">
        <f t="shared" si="4"/>
        <v>水</v>
      </c>
      <c r="C28" s="39" t="s">
        <v>36</v>
      </c>
      <c r="D28" s="40"/>
      <c r="E28" s="14">
        <v>1</v>
      </c>
      <c r="F28" s="41" t="s">
        <v>76</v>
      </c>
      <c r="G28" s="20" t="s">
        <v>62</v>
      </c>
      <c r="H28" s="15">
        <v>7</v>
      </c>
      <c r="I28" s="16">
        <v>11000</v>
      </c>
      <c r="J28" s="15">
        <v>0</v>
      </c>
      <c r="K28" s="16"/>
      <c r="L28" s="16">
        <v>1891</v>
      </c>
      <c r="M28" s="16">
        <v>0</v>
      </c>
      <c r="N28" s="16"/>
      <c r="O28" s="16"/>
      <c r="P28" s="16">
        <v>200</v>
      </c>
      <c r="Q28" s="17">
        <f t="shared" si="5"/>
        <v>13091</v>
      </c>
      <c r="R28" s="81" t="s">
        <v>63</v>
      </c>
      <c r="S28" s="82"/>
    </row>
    <row r="29" spans="1:19" s="5" customFormat="1" ht="15" customHeight="1" x14ac:dyDescent="0.55000000000000004">
      <c r="A29" s="25">
        <v>45673</v>
      </c>
      <c r="B29" s="35" t="str">
        <f t="shared" si="4"/>
        <v>木</v>
      </c>
      <c r="C29" s="39" t="s">
        <v>36</v>
      </c>
      <c r="D29" s="40"/>
      <c r="E29" s="14">
        <v>1</v>
      </c>
      <c r="F29" s="41" t="s">
        <v>76</v>
      </c>
      <c r="G29" s="20" t="s">
        <v>64</v>
      </c>
      <c r="H29" s="15">
        <v>7.5</v>
      </c>
      <c r="I29" s="16">
        <v>11000</v>
      </c>
      <c r="J29" s="15">
        <v>0</v>
      </c>
      <c r="K29" s="16"/>
      <c r="L29" s="16">
        <v>2063</v>
      </c>
      <c r="M29" s="16">
        <v>0</v>
      </c>
      <c r="N29" s="16"/>
      <c r="O29" s="16"/>
      <c r="P29" s="16">
        <v>200</v>
      </c>
      <c r="Q29" s="17">
        <f t="shared" si="5"/>
        <v>13263</v>
      </c>
      <c r="R29" s="81" t="s">
        <v>61</v>
      </c>
      <c r="S29" s="82"/>
    </row>
    <row r="30" spans="1:19" s="5" customFormat="1" ht="15" customHeight="1" x14ac:dyDescent="0.55000000000000004">
      <c r="A30" s="25">
        <v>45674</v>
      </c>
      <c r="B30" s="35" t="str">
        <f t="shared" si="4"/>
        <v>金</v>
      </c>
      <c r="C30" s="39" t="s">
        <v>36</v>
      </c>
      <c r="D30" s="40"/>
      <c r="E30" s="14">
        <v>1</v>
      </c>
      <c r="F30" s="41" t="s">
        <v>76</v>
      </c>
      <c r="G30" s="20" t="s">
        <v>64</v>
      </c>
      <c r="H30" s="15">
        <v>7.5</v>
      </c>
      <c r="I30" s="16">
        <v>11000</v>
      </c>
      <c r="J30" s="15">
        <v>0</v>
      </c>
      <c r="K30" s="16"/>
      <c r="L30" s="16">
        <v>2063</v>
      </c>
      <c r="M30" s="16">
        <v>0</v>
      </c>
      <c r="N30" s="16"/>
      <c r="O30" s="16"/>
      <c r="P30" s="16">
        <v>200</v>
      </c>
      <c r="Q30" s="17">
        <f t="shared" si="5"/>
        <v>13263</v>
      </c>
      <c r="R30" s="81" t="s">
        <v>61</v>
      </c>
      <c r="S30" s="82"/>
    </row>
    <row r="31" spans="1:19" s="5" customFormat="1" ht="15" customHeight="1" x14ac:dyDescent="0.55000000000000004">
      <c r="A31" s="25">
        <v>45677</v>
      </c>
      <c r="B31" s="35" t="str">
        <f t="shared" si="4"/>
        <v>月</v>
      </c>
      <c r="C31" s="39" t="s">
        <v>36</v>
      </c>
      <c r="D31" s="40"/>
      <c r="E31" s="14">
        <v>1</v>
      </c>
      <c r="F31" s="41" t="s">
        <v>76</v>
      </c>
      <c r="G31" s="20" t="s">
        <v>65</v>
      </c>
      <c r="H31" s="15">
        <v>4</v>
      </c>
      <c r="I31" s="16">
        <v>11000</v>
      </c>
      <c r="J31" s="15">
        <v>0</v>
      </c>
      <c r="K31" s="16"/>
      <c r="L31" s="16">
        <v>859</v>
      </c>
      <c r="M31" s="16">
        <v>0</v>
      </c>
      <c r="N31" s="16"/>
      <c r="O31" s="16"/>
      <c r="P31" s="16">
        <v>200</v>
      </c>
      <c r="Q31" s="17">
        <f t="shared" si="5"/>
        <v>12059</v>
      </c>
      <c r="R31" s="81" t="s">
        <v>61</v>
      </c>
      <c r="S31" s="82"/>
    </row>
    <row r="32" spans="1:19" s="5" customFormat="1" ht="15" customHeight="1" x14ac:dyDescent="0.55000000000000004">
      <c r="A32" s="25">
        <v>45679</v>
      </c>
      <c r="B32" s="35" t="str">
        <f t="shared" si="4"/>
        <v>水</v>
      </c>
      <c r="C32" s="39" t="s">
        <v>36</v>
      </c>
      <c r="D32" s="40"/>
      <c r="E32" s="14">
        <v>1</v>
      </c>
      <c r="F32" s="41" t="s">
        <v>76</v>
      </c>
      <c r="G32" s="20" t="s">
        <v>66</v>
      </c>
      <c r="H32" s="15">
        <v>8</v>
      </c>
      <c r="I32" s="16">
        <v>11000</v>
      </c>
      <c r="J32" s="15">
        <v>0</v>
      </c>
      <c r="K32" s="16"/>
      <c r="L32" s="16"/>
      <c r="M32" s="16">
        <v>0</v>
      </c>
      <c r="N32" s="16"/>
      <c r="O32" s="16">
        <v>0</v>
      </c>
      <c r="P32" s="16">
        <v>0</v>
      </c>
      <c r="Q32" s="17">
        <f t="shared" si="5"/>
        <v>11000</v>
      </c>
      <c r="R32" s="81" t="s">
        <v>67</v>
      </c>
      <c r="S32" s="82"/>
    </row>
    <row r="33" spans="1:19" s="5" customFormat="1" ht="15" customHeight="1" x14ac:dyDescent="0.55000000000000004">
      <c r="A33" s="25">
        <v>45680</v>
      </c>
      <c r="B33" s="35" t="str">
        <f t="shared" si="4"/>
        <v>木</v>
      </c>
      <c r="C33" s="39" t="s">
        <v>36</v>
      </c>
      <c r="D33" s="40"/>
      <c r="E33" s="14">
        <v>1</v>
      </c>
      <c r="F33" s="41" t="s">
        <v>76</v>
      </c>
      <c r="G33" s="20" t="s">
        <v>68</v>
      </c>
      <c r="H33" s="15">
        <v>7.5</v>
      </c>
      <c r="I33" s="16">
        <v>11000</v>
      </c>
      <c r="J33" s="15">
        <v>0</v>
      </c>
      <c r="K33" s="16"/>
      <c r="L33" s="16"/>
      <c r="M33" s="16">
        <v>0</v>
      </c>
      <c r="N33" s="16"/>
      <c r="O33" s="16">
        <v>300</v>
      </c>
      <c r="P33" s="16"/>
      <c r="Q33" s="17">
        <f t="shared" si="5"/>
        <v>11300</v>
      </c>
      <c r="R33" s="81" t="s">
        <v>69</v>
      </c>
      <c r="S33" s="82"/>
    </row>
    <row r="34" spans="1:19" s="5" customFormat="1" ht="15" customHeight="1" x14ac:dyDescent="0.55000000000000004">
      <c r="A34" s="25">
        <v>45681</v>
      </c>
      <c r="B34" s="35" t="str">
        <f t="shared" si="4"/>
        <v>金</v>
      </c>
      <c r="C34" s="39" t="s">
        <v>36</v>
      </c>
      <c r="D34" s="40"/>
      <c r="E34" s="14">
        <v>1</v>
      </c>
      <c r="F34" s="41" t="s">
        <v>76</v>
      </c>
      <c r="G34" s="20" t="s">
        <v>70</v>
      </c>
      <c r="H34" s="15">
        <v>8</v>
      </c>
      <c r="I34" s="16">
        <v>11000</v>
      </c>
      <c r="J34" s="15">
        <v>0</v>
      </c>
      <c r="K34" s="16"/>
      <c r="L34" s="16"/>
      <c r="M34" s="16">
        <v>0</v>
      </c>
      <c r="N34" s="16"/>
      <c r="O34" s="16">
        <v>300</v>
      </c>
      <c r="P34" s="16"/>
      <c r="Q34" s="17">
        <f t="shared" si="5"/>
        <v>11300</v>
      </c>
      <c r="R34" s="81" t="s">
        <v>56</v>
      </c>
      <c r="S34" s="82"/>
    </row>
    <row r="35" spans="1:19" s="5" customFormat="1" ht="15" customHeight="1" x14ac:dyDescent="0.55000000000000004">
      <c r="A35" s="25">
        <v>45682</v>
      </c>
      <c r="B35" s="35" t="str">
        <f t="shared" si="4"/>
        <v>土</v>
      </c>
      <c r="C35" s="39" t="s">
        <v>36</v>
      </c>
      <c r="D35" s="40"/>
      <c r="E35" s="14">
        <v>1</v>
      </c>
      <c r="F35" s="41" t="s">
        <v>76</v>
      </c>
      <c r="G35" s="20" t="s">
        <v>70</v>
      </c>
      <c r="H35" s="15">
        <v>8</v>
      </c>
      <c r="I35" s="16">
        <v>11000</v>
      </c>
      <c r="J35" s="15">
        <v>0</v>
      </c>
      <c r="K35" s="16"/>
      <c r="L35" s="16"/>
      <c r="M35" s="16">
        <v>0</v>
      </c>
      <c r="N35" s="16"/>
      <c r="O35" s="16">
        <v>300</v>
      </c>
      <c r="P35" s="16"/>
      <c r="Q35" s="17">
        <f t="shared" si="5"/>
        <v>11300</v>
      </c>
      <c r="R35" s="81" t="s">
        <v>56</v>
      </c>
      <c r="S35" s="82"/>
    </row>
    <row r="36" spans="1:19" s="5" customFormat="1" ht="15" customHeight="1" x14ac:dyDescent="0.55000000000000004">
      <c r="A36" s="25">
        <v>45683</v>
      </c>
      <c r="B36" s="35" t="str">
        <f t="shared" si="4"/>
        <v>日</v>
      </c>
      <c r="C36" s="39" t="s">
        <v>36</v>
      </c>
      <c r="D36" s="40"/>
      <c r="E36" s="14">
        <v>1</v>
      </c>
      <c r="F36" s="41" t="s">
        <v>76</v>
      </c>
      <c r="G36" s="20" t="s">
        <v>68</v>
      </c>
      <c r="H36" s="15">
        <v>7.5</v>
      </c>
      <c r="I36" s="16">
        <v>11000</v>
      </c>
      <c r="J36" s="15">
        <v>0</v>
      </c>
      <c r="K36" s="16"/>
      <c r="L36" s="16"/>
      <c r="M36" s="16">
        <v>0</v>
      </c>
      <c r="N36" s="16"/>
      <c r="O36" s="16">
        <v>300</v>
      </c>
      <c r="P36" s="16">
        <v>200</v>
      </c>
      <c r="Q36" s="17">
        <f t="shared" si="5"/>
        <v>11500</v>
      </c>
      <c r="R36" s="81" t="s">
        <v>69</v>
      </c>
      <c r="S36" s="82"/>
    </row>
    <row r="37" spans="1:19" s="5" customFormat="1" ht="15" customHeight="1" x14ac:dyDescent="0.55000000000000004">
      <c r="A37" s="25">
        <v>45684</v>
      </c>
      <c r="B37" s="35" t="str">
        <f t="shared" si="4"/>
        <v>月</v>
      </c>
      <c r="C37" s="39" t="s">
        <v>36</v>
      </c>
      <c r="D37" s="40"/>
      <c r="E37" s="14">
        <v>1</v>
      </c>
      <c r="F37" s="41" t="s">
        <v>76</v>
      </c>
      <c r="G37" s="20" t="s">
        <v>66</v>
      </c>
      <c r="H37" s="15">
        <v>8</v>
      </c>
      <c r="I37" s="16">
        <v>11000</v>
      </c>
      <c r="J37" s="15">
        <v>0</v>
      </c>
      <c r="K37" s="16"/>
      <c r="L37" s="16"/>
      <c r="M37" s="16">
        <v>0</v>
      </c>
      <c r="N37" s="16"/>
      <c r="O37" s="16"/>
      <c r="P37" s="16"/>
      <c r="Q37" s="17">
        <f t="shared" si="5"/>
        <v>11000</v>
      </c>
      <c r="R37" s="81" t="s">
        <v>71</v>
      </c>
      <c r="S37" s="82"/>
    </row>
    <row r="38" spans="1:19" s="5" customFormat="1" ht="15" customHeight="1" x14ac:dyDescent="0.55000000000000004">
      <c r="A38" s="25">
        <v>45685</v>
      </c>
      <c r="B38" s="35" t="str">
        <f t="shared" si="4"/>
        <v>火</v>
      </c>
      <c r="C38" s="39" t="s">
        <v>36</v>
      </c>
      <c r="D38" s="40"/>
      <c r="E38" s="14">
        <v>1</v>
      </c>
      <c r="F38" s="41" t="s">
        <v>76</v>
      </c>
      <c r="G38" s="20" t="s">
        <v>72</v>
      </c>
      <c r="H38" s="15">
        <v>5</v>
      </c>
      <c r="I38" s="16">
        <v>11000</v>
      </c>
      <c r="J38" s="15">
        <v>0</v>
      </c>
      <c r="K38" s="16"/>
      <c r="L38" s="16"/>
      <c r="M38" s="16">
        <v>0</v>
      </c>
      <c r="N38" s="16"/>
      <c r="O38" s="16">
        <v>300</v>
      </c>
      <c r="P38" s="16"/>
      <c r="Q38" s="17">
        <f t="shared" si="5"/>
        <v>11300</v>
      </c>
      <c r="R38" s="81" t="s">
        <v>69</v>
      </c>
      <c r="S38" s="82"/>
    </row>
    <row r="39" spans="1:19" s="5" customFormat="1" ht="15" customHeight="1" x14ac:dyDescent="0.55000000000000004">
      <c r="A39" s="25">
        <v>45686</v>
      </c>
      <c r="B39" s="35" t="str">
        <f t="shared" si="4"/>
        <v>水</v>
      </c>
      <c r="C39" s="39" t="s">
        <v>36</v>
      </c>
      <c r="D39" s="40"/>
      <c r="E39" s="14">
        <v>1</v>
      </c>
      <c r="F39" s="41" t="s">
        <v>76</v>
      </c>
      <c r="G39" s="20" t="s">
        <v>73</v>
      </c>
      <c r="H39" s="15">
        <v>5.5</v>
      </c>
      <c r="I39" s="16">
        <v>11000</v>
      </c>
      <c r="J39" s="15">
        <v>0</v>
      </c>
      <c r="K39" s="16"/>
      <c r="L39" s="16"/>
      <c r="M39" s="16">
        <v>0</v>
      </c>
      <c r="N39" s="16"/>
      <c r="O39" s="16">
        <v>300</v>
      </c>
      <c r="P39" s="16">
        <v>200</v>
      </c>
      <c r="Q39" s="17">
        <f t="shared" si="5"/>
        <v>11500</v>
      </c>
      <c r="R39" s="81" t="s">
        <v>69</v>
      </c>
      <c r="S39" s="82"/>
    </row>
    <row r="40" spans="1:19" s="5" customFormat="1" ht="15" customHeight="1" x14ac:dyDescent="0.55000000000000004">
      <c r="A40" s="25"/>
      <c r="B40" s="35" t="str">
        <f t="shared" si="4"/>
        <v/>
      </c>
      <c r="C40" s="39"/>
      <c r="D40" s="40"/>
      <c r="E40" s="14"/>
      <c r="F40" s="41"/>
      <c r="G40" s="20"/>
      <c r="H40" s="15"/>
      <c r="I40" s="16"/>
      <c r="J40" s="15"/>
      <c r="K40" s="16"/>
      <c r="L40" s="16"/>
      <c r="M40" s="16"/>
      <c r="N40" s="16"/>
      <c r="O40" s="16"/>
      <c r="P40" s="16"/>
      <c r="Q40" s="17">
        <f t="shared" si="5"/>
        <v>0</v>
      </c>
      <c r="R40" s="81"/>
      <c r="S40" s="82"/>
    </row>
    <row r="41" spans="1:19" s="5" customFormat="1" ht="15" customHeight="1" x14ac:dyDescent="0.55000000000000004">
      <c r="A41" s="25"/>
      <c r="B41" s="35" t="str">
        <f t="shared" si="4"/>
        <v/>
      </c>
      <c r="C41" s="39"/>
      <c r="D41" s="40"/>
      <c r="E41" s="14"/>
      <c r="F41" s="41"/>
      <c r="G41" s="20"/>
      <c r="H41" s="15"/>
      <c r="I41" s="16"/>
      <c r="J41" s="15"/>
      <c r="K41" s="16"/>
      <c r="L41" s="16"/>
      <c r="M41" s="16"/>
      <c r="N41" s="16"/>
      <c r="O41" s="16"/>
      <c r="P41" s="16"/>
      <c r="Q41" s="17">
        <f t="shared" si="5"/>
        <v>0</v>
      </c>
      <c r="R41" s="81"/>
      <c r="S41" s="82"/>
    </row>
    <row r="42" spans="1:19" s="5" customFormat="1" ht="15" customHeight="1" x14ac:dyDescent="0.55000000000000004">
      <c r="A42" s="25"/>
      <c r="B42" s="35" t="str">
        <f t="shared" si="4"/>
        <v/>
      </c>
      <c r="C42" s="39"/>
      <c r="D42" s="40"/>
      <c r="E42" s="14"/>
      <c r="F42" s="41"/>
      <c r="G42" s="20"/>
      <c r="H42" s="15"/>
      <c r="I42" s="16"/>
      <c r="J42" s="15"/>
      <c r="K42" s="16"/>
      <c r="L42" s="16"/>
      <c r="M42" s="16"/>
      <c r="N42" s="16"/>
      <c r="O42" s="16"/>
      <c r="P42" s="16"/>
      <c r="Q42" s="17">
        <f t="shared" si="5"/>
        <v>0</v>
      </c>
      <c r="R42" s="81"/>
      <c r="S42" s="82"/>
    </row>
    <row r="43" spans="1:19" s="5" customFormat="1" ht="15" customHeight="1" x14ac:dyDescent="0.55000000000000004">
      <c r="A43" s="25"/>
      <c r="B43" s="35" t="str">
        <f t="shared" si="4"/>
        <v/>
      </c>
      <c r="C43" s="39"/>
      <c r="D43" s="40"/>
      <c r="E43" s="14"/>
      <c r="F43" s="41"/>
      <c r="G43" s="20"/>
      <c r="H43" s="15"/>
      <c r="I43" s="16"/>
      <c r="J43" s="15"/>
      <c r="K43" s="16"/>
      <c r="L43" s="16"/>
      <c r="M43" s="16"/>
      <c r="N43" s="16"/>
      <c r="O43" s="16"/>
      <c r="P43" s="16"/>
      <c r="Q43" s="17">
        <f t="shared" si="5"/>
        <v>0</v>
      </c>
      <c r="R43" s="81"/>
      <c r="S43" s="82"/>
    </row>
    <row r="44" spans="1:19" s="5" customFormat="1" ht="15" customHeight="1" x14ac:dyDescent="0.55000000000000004">
      <c r="A44" s="25"/>
      <c r="B44" s="35" t="str">
        <f t="shared" si="4"/>
        <v/>
      </c>
      <c r="C44" s="39"/>
      <c r="D44" s="40"/>
      <c r="E44" s="14"/>
      <c r="F44" s="41"/>
      <c r="G44" s="20"/>
      <c r="H44" s="15"/>
      <c r="I44" s="16"/>
      <c r="J44" s="15"/>
      <c r="K44" s="16"/>
      <c r="L44" s="16"/>
      <c r="M44" s="16"/>
      <c r="N44" s="16"/>
      <c r="O44" s="16"/>
      <c r="P44" s="16"/>
      <c r="Q44" s="17">
        <f t="shared" si="5"/>
        <v>0</v>
      </c>
      <c r="R44" s="81"/>
      <c r="S44" s="82"/>
    </row>
    <row r="45" spans="1:19" s="5" customFormat="1" ht="15" customHeight="1" x14ac:dyDescent="0.55000000000000004">
      <c r="A45" s="25"/>
      <c r="B45" s="35" t="str">
        <f t="shared" si="4"/>
        <v/>
      </c>
      <c r="C45" s="39"/>
      <c r="D45" s="40"/>
      <c r="E45" s="14"/>
      <c r="F45" s="41"/>
      <c r="G45" s="20"/>
      <c r="H45" s="15"/>
      <c r="I45" s="16"/>
      <c r="J45" s="15"/>
      <c r="K45" s="16"/>
      <c r="L45" s="16"/>
      <c r="M45" s="16"/>
      <c r="N45" s="16"/>
      <c r="O45" s="16"/>
      <c r="P45" s="16"/>
      <c r="Q45" s="17">
        <f t="shared" si="5"/>
        <v>0</v>
      </c>
      <c r="R45" s="81"/>
      <c r="S45" s="82"/>
    </row>
    <row r="46" spans="1:19" s="5" customFormat="1" ht="15" customHeight="1" x14ac:dyDescent="0.55000000000000004">
      <c r="A46" s="25"/>
      <c r="B46" s="35" t="str">
        <f t="shared" si="4"/>
        <v/>
      </c>
      <c r="C46" s="39"/>
      <c r="D46" s="40"/>
      <c r="E46" s="14"/>
      <c r="F46" s="41"/>
      <c r="G46" s="20"/>
      <c r="H46" s="15"/>
      <c r="I46" s="16"/>
      <c r="J46" s="15"/>
      <c r="K46" s="16"/>
      <c r="L46" s="16"/>
      <c r="M46" s="16"/>
      <c r="N46" s="16"/>
      <c r="O46" s="16"/>
      <c r="P46" s="16"/>
      <c r="Q46" s="17">
        <f t="shared" si="5"/>
        <v>0</v>
      </c>
      <c r="R46" s="81"/>
      <c r="S46" s="82"/>
    </row>
    <row r="47" spans="1:19" s="5" customFormat="1" ht="15" customHeight="1" x14ac:dyDescent="0.55000000000000004">
      <c r="A47" s="25"/>
      <c r="B47" s="35" t="str">
        <f t="shared" si="4"/>
        <v/>
      </c>
      <c r="C47" s="39"/>
      <c r="D47" s="40"/>
      <c r="E47" s="14"/>
      <c r="F47" s="41"/>
      <c r="G47" s="20"/>
      <c r="H47" s="15"/>
      <c r="I47" s="16"/>
      <c r="J47" s="15"/>
      <c r="K47" s="16"/>
      <c r="L47" s="16"/>
      <c r="M47" s="16"/>
      <c r="N47" s="16"/>
      <c r="O47" s="16"/>
      <c r="P47" s="16"/>
      <c r="Q47" s="17">
        <f t="shared" si="5"/>
        <v>0</v>
      </c>
      <c r="R47" s="81"/>
      <c r="S47" s="82"/>
    </row>
    <row r="48" spans="1:19" s="5" customFormat="1" ht="15" customHeight="1" x14ac:dyDescent="0.55000000000000004">
      <c r="A48" s="25"/>
      <c r="B48" s="35" t="str">
        <f t="shared" si="4"/>
        <v/>
      </c>
      <c r="C48" s="39"/>
      <c r="D48" s="40"/>
      <c r="E48" s="14"/>
      <c r="F48" s="41"/>
      <c r="G48" s="20"/>
      <c r="H48" s="15"/>
      <c r="I48" s="16"/>
      <c r="J48" s="15"/>
      <c r="K48" s="16"/>
      <c r="L48" s="16"/>
      <c r="M48" s="16"/>
      <c r="N48" s="16"/>
      <c r="O48" s="16"/>
      <c r="P48" s="16"/>
      <c r="Q48" s="17">
        <f t="shared" si="5"/>
        <v>0</v>
      </c>
      <c r="R48" s="81"/>
      <c r="S48" s="82"/>
    </row>
    <row r="49" spans="1:19" s="5" customFormat="1" ht="15" customHeight="1" x14ac:dyDescent="0.55000000000000004">
      <c r="A49" s="25"/>
      <c r="B49" s="35" t="str">
        <f t="shared" si="4"/>
        <v/>
      </c>
      <c r="C49" s="39"/>
      <c r="D49" s="40"/>
      <c r="E49" s="14"/>
      <c r="F49" s="41"/>
      <c r="G49" s="20"/>
      <c r="H49" s="15"/>
      <c r="I49" s="16"/>
      <c r="J49" s="15"/>
      <c r="K49" s="16"/>
      <c r="L49" s="16"/>
      <c r="M49" s="16"/>
      <c r="N49" s="16"/>
      <c r="O49" s="16"/>
      <c r="P49" s="16"/>
      <c r="Q49" s="17">
        <f t="shared" si="5"/>
        <v>0</v>
      </c>
      <c r="R49" s="81"/>
      <c r="S49" s="82"/>
    </row>
    <row r="50" spans="1:19" s="5" customFormat="1" ht="15" customHeight="1" x14ac:dyDescent="0.55000000000000004">
      <c r="A50" s="25"/>
      <c r="B50" s="35" t="str">
        <f t="shared" si="4"/>
        <v/>
      </c>
      <c r="C50" s="39"/>
      <c r="D50" s="40"/>
      <c r="E50" s="14"/>
      <c r="F50" s="41"/>
      <c r="G50" s="20"/>
      <c r="H50" s="15"/>
      <c r="I50" s="16"/>
      <c r="J50" s="15"/>
      <c r="K50" s="16"/>
      <c r="L50" s="16"/>
      <c r="M50" s="16"/>
      <c r="N50" s="16"/>
      <c r="O50" s="16"/>
      <c r="P50" s="16"/>
      <c r="Q50" s="17">
        <f t="shared" si="5"/>
        <v>0</v>
      </c>
      <c r="R50" s="81"/>
      <c r="S50" s="82"/>
    </row>
    <row r="51" spans="1:19" s="5" customFormat="1" ht="15" customHeight="1" x14ac:dyDescent="0.55000000000000004">
      <c r="A51" s="25"/>
      <c r="B51" s="35" t="str">
        <f t="shared" si="4"/>
        <v/>
      </c>
      <c r="C51" s="39"/>
      <c r="D51" s="40"/>
      <c r="E51" s="14"/>
      <c r="F51" s="41"/>
      <c r="G51" s="20"/>
      <c r="H51" s="15"/>
      <c r="I51" s="16"/>
      <c r="J51" s="15"/>
      <c r="K51" s="16"/>
      <c r="L51" s="16"/>
      <c r="M51" s="16"/>
      <c r="N51" s="16"/>
      <c r="O51" s="16"/>
      <c r="P51" s="16"/>
      <c r="Q51" s="17">
        <f t="shared" si="5"/>
        <v>0</v>
      </c>
      <c r="R51" s="81"/>
      <c r="S51" s="82"/>
    </row>
    <row r="52" spans="1:19" s="5" customFormat="1" ht="15" customHeight="1" x14ac:dyDescent="0.55000000000000004">
      <c r="A52" s="25"/>
      <c r="B52" s="35" t="str">
        <f t="shared" si="4"/>
        <v/>
      </c>
      <c r="C52" s="39"/>
      <c r="D52" s="40"/>
      <c r="E52" s="14"/>
      <c r="F52" s="41"/>
      <c r="G52" s="20"/>
      <c r="H52" s="15"/>
      <c r="I52" s="16"/>
      <c r="J52" s="15"/>
      <c r="K52" s="16"/>
      <c r="L52" s="16"/>
      <c r="M52" s="16"/>
      <c r="N52" s="16"/>
      <c r="O52" s="16"/>
      <c r="P52" s="16"/>
      <c r="Q52" s="17">
        <f t="shared" si="5"/>
        <v>0</v>
      </c>
      <c r="R52" s="81"/>
      <c r="S52" s="82"/>
    </row>
    <row r="53" spans="1:19" s="5" customFormat="1" ht="15" customHeight="1" x14ac:dyDescent="0.55000000000000004">
      <c r="A53" s="25"/>
      <c r="B53" s="35" t="str">
        <f t="shared" si="4"/>
        <v/>
      </c>
      <c r="C53" s="39"/>
      <c r="D53" s="40"/>
      <c r="E53" s="14"/>
      <c r="F53" s="41"/>
      <c r="G53" s="20"/>
      <c r="H53" s="15"/>
      <c r="I53" s="16"/>
      <c r="J53" s="15"/>
      <c r="K53" s="16"/>
      <c r="L53" s="16"/>
      <c r="M53" s="16"/>
      <c r="N53" s="16"/>
      <c r="O53" s="16"/>
      <c r="P53" s="16"/>
      <c r="Q53" s="17">
        <f t="shared" si="5"/>
        <v>0</v>
      </c>
      <c r="R53" s="81"/>
      <c r="S53" s="82"/>
    </row>
    <row r="54" spans="1:19" s="5" customFormat="1" ht="15" customHeight="1" x14ac:dyDescent="0.55000000000000004">
      <c r="A54" s="25"/>
      <c r="B54" s="35" t="str">
        <f t="shared" si="4"/>
        <v/>
      </c>
      <c r="C54" s="39"/>
      <c r="D54" s="40"/>
      <c r="E54" s="14"/>
      <c r="F54" s="41"/>
      <c r="G54" s="20"/>
      <c r="H54" s="15"/>
      <c r="I54" s="16"/>
      <c r="J54" s="15"/>
      <c r="K54" s="16"/>
      <c r="L54" s="16"/>
      <c r="M54" s="16"/>
      <c r="N54" s="16"/>
      <c r="O54" s="16"/>
      <c r="P54" s="16"/>
      <c r="Q54" s="17">
        <f t="shared" si="5"/>
        <v>0</v>
      </c>
      <c r="R54" s="81"/>
      <c r="S54" s="82"/>
    </row>
    <row r="55" spans="1:19" s="5" customFormat="1" ht="15" customHeight="1" x14ac:dyDescent="0.55000000000000004">
      <c r="A55" s="25"/>
      <c r="B55" s="35" t="str">
        <f t="shared" si="4"/>
        <v/>
      </c>
      <c r="C55" s="39"/>
      <c r="D55" s="40"/>
      <c r="E55" s="14"/>
      <c r="F55" s="41"/>
      <c r="G55" s="20"/>
      <c r="H55" s="15"/>
      <c r="I55" s="16"/>
      <c r="J55" s="15"/>
      <c r="K55" s="16"/>
      <c r="L55" s="16"/>
      <c r="M55" s="16"/>
      <c r="N55" s="16"/>
      <c r="O55" s="16"/>
      <c r="P55" s="16"/>
      <c r="Q55" s="17">
        <f t="shared" si="5"/>
        <v>0</v>
      </c>
      <c r="R55" s="81"/>
      <c r="S55" s="82"/>
    </row>
    <row r="56" spans="1:19" s="5" customFormat="1" ht="15" customHeight="1" x14ac:dyDescent="0.55000000000000004">
      <c r="A56" s="25"/>
      <c r="B56" s="35" t="str">
        <f t="shared" si="4"/>
        <v/>
      </c>
      <c r="C56" s="39"/>
      <c r="D56" s="40"/>
      <c r="E56" s="14"/>
      <c r="F56" s="41"/>
      <c r="G56" s="20"/>
      <c r="H56" s="15"/>
      <c r="I56" s="16"/>
      <c r="J56" s="15"/>
      <c r="K56" s="16"/>
      <c r="L56" s="16"/>
      <c r="M56" s="16"/>
      <c r="N56" s="16"/>
      <c r="O56" s="16"/>
      <c r="P56" s="16"/>
      <c r="Q56" s="17">
        <f t="shared" si="5"/>
        <v>0</v>
      </c>
      <c r="R56" s="81"/>
      <c r="S56" s="82"/>
    </row>
    <row r="57" spans="1:19" s="5" customFormat="1" ht="15" customHeight="1" x14ac:dyDescent="0.55000000000000004">
      <c r="A57" s="25"/>
      <c r="B57" s="35" t="str">
        <f t="shared" si="4"/>
        <v/>
      </c>
      <c r="C57" s="39"/>
      <c r="D57" s="40"/>
      <c r="E57" s="14"/>
      <c r="F57" s="41"/>
      <c r="G57" s="20"/>
      <c r="H57" s="15"/>
      <c r="I57" s="16"/>
      <c r="J57" s="15"/>
      <c r="K57" s="16"/>
      <c r="L57" s="16"/>
      <c r="M57" s="16"/>
      <c r="N57" s="16"/>
      <c r="O57" s="16"/>
      <c r="P57" s="16"/>
      <c r="Q57" s="17">
        <f t="shared" si="5"/>
        <v>0</v>
      </c>
      <c r="R57" s="81"/>
      <c r="S57" s="82"/>
    </row>
  </sheetData>
  <mergeCells count="50">
    <mergeCell ref="R21:S21"/>
    <mergeCell ref="B1:F1"/>
    <mergeCell ref="A3:B3"/>
    <mergeCell ref="C3:D3"/>
    <mergeCell ref="R3:S3"/>
    <mergeCell ref="A4:B15"/>
    <mergeCell ref="R4:S14"/>
    <mergeCell ref="C15:D15"/>
    <mergeCell ref="O15:P15"/>
    <mergeCell ref="C17:D17"/>
    <mergeCell ref="R17:S17"/>
    <mergeCell ref="R18:S18"/>
    <mergeCell ref="R19:S19"/>
    <mergeCell ref="R20:S20"/>
    <mergeCell ref="R31:S31"/>
    <mergeCell ref="R22:S22"/>
    <mergeCell ref="R23:S23"/>
    <mergeCell ref="R24:S24"/>
    <mergeCell ref="R25:S25"/>
    <mergeCell ref="R26:S26"/>
    <mergeCell ref="R27:S27"/>
    <mergeCell ref="R28:S28"/>
    <mergeCell ref="R29:S29"/>
    <mergeCell ref="R30:S30"/>
    <mergeCell ref="R43:S43"/>
    <mergeCell ref="R32:S32"/>
    <mergeCell ref="R33:S33"/>
    <mergeCell ref="R34:S34"/>
    <mergeCell ref="R35:S35"/>
    <mergeCell ref="R36:S36"/>
    <mergeCell ref="R37:S37"/>
    <mergeCell ref="R38:S38"/>
    <mergeCell ref="R39:S39"/>
    <mergeCell ref="R40:S40"/>
    <mergeCell ref="R41:S41"/>
    <mergeCell ref="R42:S42"/>
    <mergeCell ref="R57:S57"/>
    <mergeCell ref="R56:S56"/>
    <mergeCell ref="R55:S55"/>
    <mergeCell ref="R44:S44"/>
    <mergeCell ref="R45:S45"/>
    <mergeCell ref="R46:S46"/>
    <mergeCell ref="R47:S47"/>
    <mergeCell ref="R48:S48"/>
    <mergeCell ref="R49:S49"/>
    <mergeCell ref="R50:S50"/>
    <mergeCell ref="R51:S51"/>
    <mergeCell ref="R52:S52"/>
    <mergeCell ref="R53:S53"/>
    <mergeCell ref="R54:S54"/>
  </mergeCells>
  <phoneticPr fontId="20"/>
  <printOptions horizontalCentered="1"/>
  <pageMargins left="0.23622047244093999" right="0.23622047244093999" top="0.47" bottom="0.28000000000000003" header="0.25" footer="0.16"/>
  <pageSetup paperSize="9" scale="83" orientation="portrait" r:id="rId1"/>
  <headerFooter alignWithMargins="0">
    <oddHeader>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システム変数</vt:lpstr>
      <vt:lpstr>1131甲斐◯◯</vt:lpstr>
      <vt:lpstr>'1131甲斐◯◯'!Print_Titles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alfas</dc:creator>
  <cp:keywords/>
  <dc:description/>
  <cp:lastModifiedBy>Judo Matsunaga</cp:lastModifiedBy>
  <dcterms:created xsi:type="dcterms:W3CDTF">2020-02-28T23:22:57Z</dcterms:created>
  <dcterms:modified xsi:type="dcterms:W3CDTF">2025-02-11T00:29:18Z</dcterms:modified>
  <cp:category/>
</cp:coreProperties>
</file>